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939" firstSheet="4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<sst xmlns="http://schemas.openxmlformats.org/spreadsheetml/2006/main" count="553" uniqueCount="234">
  <si>
    <t>部门预算收支总表</t>
  </si>
  <si>
    <t>预算单位编码及名称：[339]大厂高新技术产业开发区管理委员会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</si>
  <si>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</si>
  <si>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</si>
  <si>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</si>
  <si>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</si>
  <si>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</si>
  <si>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</si>
  <si>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</si>
  <si>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</si>
  <si>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</si>
  <si>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</si>
  <si>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</si>
  <si>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</si>
  <si>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</si>
  <si>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</si>
  <si>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</si>
  <si>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</si>
  <si>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</si>
  <si>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</si>
  <si>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</si>
  <si>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</si>
  <si>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</si>
  <si>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</si>
  <si>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</si>
  <si>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</si>
  <si>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</si>
  <si>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</si>
  <si>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</si>
  <si>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</si>
  <si>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</si>
  <si>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</si>
  <si>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</si>
  <si>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</si>
  <si>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</si>
  <si>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</si>
  <si>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</si>
  <si>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</si>
  <si>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</si>
  <si>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</si>
  <si>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</si>
  <si>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</si>
  <si>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</si>
  <si>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</si>
  <si>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</si>
  <si>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</si>
  <si>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</si>
  <si>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</si>
  <si>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</si>
  <si>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</si>
  <si>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</si>
  <si>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</si>
  <si>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</si>
  <si>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</si>
  <si>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</si>
  <si>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</si>
  <si>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</si>
  <si>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</si>
  <si>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</si>
  <si>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</si>
  <si>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</si>
  <si>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</si>
  <si>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</si>
  <si>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</si>
  <si>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</si>
  <si>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</si>
  <si>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</si>
  <si>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</si>
  <si>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</si>
  <si>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</si>
  <si>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</si>
  <si>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</si>
  <si>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</si>
  <si>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</si>
  <si>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</si>
  <si>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</si>
  <si>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</si>
  <si>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</si>
  <si>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</si>
  <si>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</si>
  <si>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</si>
  <si>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</si>
  <si>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</si>
  <si>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</si>
  <si>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</si>
  <si>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</si>
  <si>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</si>
  <si>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</si>
  <si>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2010305</t>
  </si>
  <si>
    <t>专项业务及机关事务管理</t>
  </si>
  <si>
    <t>2010399</t>
  </si>
  <si>
    <t>其他政府办公厅（室）及相关机构事务支出</t>
  </si>
  <si>
    <t>20113</t>
  </si>
  <si>
    <t>商贸事务</t>
  </si>
  <si>
    <t>2011308</t>
  </si>
  <si>
    <t>招商引资</t>
  </si>
  <si>
    <t>206</t>
  </si>
  <si>
    <t>科学技术支出</t>
  </si>
  <si>
    <t>20699</t>
  </si>
  <si>
    <t>其他科学技术支出</t>
  </si>
  <si>
    <t>2069999</t>
  </si>
  <si>
    <t>211</t>
  </si>
  <si>
    <t>节能环保支出</t>
  </si>
  <si>
    <t>21101</t>
  </si>
  <si>
    <t>环境保护管理事务</t>
  </si>
  <si>
    <t>2110199</t>
  </si>
  <si>
    <t>其他环境保护管理事务支出</t>
  </si>
  <si>
    <t>212</t>
  </si>
  <si>
    <t>城乡社区支出</t>
  </si>
  <si>
    <t>21201</t>
  </si>
  <si>
    <t>城乡社区管理事务</t>
  </si>
  <si>
    <t>2120199</t>
  </si>
  <si>
    <t>其他城乡社区管理事务支出</t>
  </si>
  <si>
    <t>21202</t>
  </si>
  <si>
    <t>城乡社区规划与管理</t>
  </si>
  <si>
    <t>2120201</t>
  </si>
  <si>
    <t>21203</t>
  </si>
  <si>
    <t>城乡社区公共设施</t>
  </si>
  <si>
    <t>2120303</t>
  </si>
  <si>
    <t>小城镇基础设施建设</t>
  </si>
  <si>
    <t>21205</t>
  </si>
  <si>
    <t>城乡社区环境卫生</t>
  </si>
  <si>
    <t>2120501</t>
  </si>
  <si>
    <t>21208</t>
  </si>
  <si>
    <t>国有土地使用权出让收入安排的支出</t>
  </si>
  <si>
    <t>2120804</t>
  </si>
  <si>
    <t>农村基础设施建设支出</t>
  </si>
  <si>
    <t>21213</t>
  </si>
  <si>
    <t>城市基础设施配套费安排的支出</t>
  </si>
  <si>
    <t>2121399</t>
  </si>
  <si>
    <t>其他城市基础设施配套费安排的支出</t>
  </si>
  <si>
    <t>21299</t>
  </si>
  <si>
    <t>其他城乡社区支出</t>
  </si>
  <si>
    <t>2129999</t>
  </si>
  <si>
    <t>215</t>
  </si>
  <si>
    <t>资源勘探工业信息等支出</t>
  </si>
  <si>
    <t>21508</t>
  </si>
  <si>
    <t>支持中小企业发展和管理支出</t>
  </si>
  <si>
    <t>2150899</t>
  </si>
  <si>
    <t>其他支持中小企业发展和管理支出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</si>
  <si>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</si>
  <si>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</si>
  <si>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</si>
  <si>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</si>
  <si>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</si>
  <si>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</si>
  <si>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</si>
  <si>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</si>
  <si>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22406</t>
  </si>
  <si>
    <t>自然灾害防治</t>
  </si>
  <si>
    <t>2240699</t>
  </si>
  <si>
    <t>其他自然灾害防治支出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</si>
  <si>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</si>
  <si>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</si>
  <si>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</si>
  <si>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</si>
  <si>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</si>
  <si>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</si>
  <si>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</si>
  <si>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</si>
  <si>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</si>
  <si>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</si>
  <si>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</si>
  <si>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</si>
  <si>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</si>
  <si>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</si>
  <si>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</si>
  <si>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</si>
  <si>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</si>
  <si>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</si>
  <si>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</si>
  <si>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</si>
  <si>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</si>
  <si>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</si>
  <si>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</si>
  <si>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</si>
  <si>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</si>
  <si>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</si>
  <si>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</si>
  <si>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</si>
  <si>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</si>
  <si>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</si>
  <si>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</si>
  <si>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</si>
  <si>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</si>
  <si>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</si>
  <si>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</si>
  <si>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</si>
  <si>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</si>
  <si>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</si>
  <si>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</si>
  <si>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</si>
  <si>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</si>
  <si>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</si>
  <si>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</si>
  <si>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</si>
  <si>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</si>
  <si>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</si>
  <si>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</si>
  <si>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</si>
  <si>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</si>
  <si>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</si>
  <si>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</si>
  <si>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</si>
  <si>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</si>
  <si>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</si>
  <si>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</si>
  <si>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30309</t>
  </si>
  <si>
    <t>奖励金</t>
  </si>
  <si>
    <t>310</t>
  </si>
  <si>
    <t>资本性支出</t>
  </si>
  <si>
    <t>31002</t>
  </si>
  <si>
    <t>办公设备购置</t>
  </si>
  <si>
    <t>部门预算政府基金预算财政拨款支出表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</si>
  <si>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</si>
  <si>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</si>
  <si>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</si>
  <si>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</si>
  <si>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</si>
  <si>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</si>
  <si>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</si>
  <si>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</si>
  <si>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</si>
  <si>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</si>
  <si>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</si>
  <si>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r>
      <t>2</t>
    </r>
    <r>
      <rPr>
        <sz val="9"/>
        <rFont val="宋体"/>
        <family val="0"/>
      </rPr>
      <t>060499</t>
    </r>
  </si>
  <si>
    <t>其他技术研究与开发支出</t>
  </si>
  <si>
    <r>
      <t>2</t>
    </r>
    <r>
      <rPr>
        <sz val="9"/>
        <rFont val="宋体"/>
        <family val="0"/>
      </rPr>
      <t>110302</t>
    </r>
  </si>
  <si>
    <t>水体</t>
  </si>
  <si>
    <r>
      <t>2</t>
    </r>
    <r>
      <rPr>
        <sz val="9"/>
        <rFont val="宋体"/>
        <family val="0"/>
      </rPr>
      <t>120802</t>
    </r>
  </si>
  <si>
    <t>土地开发支出</t>
  </si>
  <si>
    <r>
      <t>2</t>
    </r>
    <r>
      <rPr>
        <sz val="9"/>
        <rFont val="宋体"/>
        <family val="0"/>
      </rPr>
      <t>150299</t>
    </r>
  </si>
  <si>
    <t>其他制造业支出</t>
  </si>
  <si>
    <t>合     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</si>
</sst>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33" borderId="0" xfId="0" applyFont="1" applyFill="1" applyAlignment="1" applyProtection="1">
      <alignment horizontal="center" vertical="center"/>
      <protection locked="0"/>
    </xf>
    <xf numFmtId="3" fontId="2" fillId="33" borderId="0" xfId="0" applyNumberFormat="1" applyFont="1" applyFill="1" applyAlignment="1" applyProtection="1">
      <alignment horizontal="center" vertical="center"/>
      <protection/>
    </xf>
    <xf numFmtId="49" fontId="2" fillId="33" borderId="0" xfId="0" applyNumberFormat="1" applyFont="1" applyFill="1" applyAlignment="1" applyProtection="1">
      <alignment horizontal="left" vertical="center"/>
      <protection/>
    </xf>
    <xf numFmtId="2" fontId="2" fillId="33" borderId="0" xfId="0" applyNumberFormat="1" applyFont="1" applyFill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vertical="top"/>
      <protection locked="0"/>
    </xf>
    <xf numFmtId="0" fontId="2" fillId="33" borderId="0" xfId="0" applyFont="1" applyFill="1" applyAlignment="1" applyProtection="1">
      <alignment horizontal="right" vertical="center" wrapText="1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3" fontId="2" fillId="33" borderId="9" xfId="0" applyNumberFormat="1" applyFont="1" applyFill="1" applyBorder="1" applyAlignment="1" applyProtection="1">
      <alignment horizontal="center" vertical="center"/>
      <protection/>
    </xf>
    <xf numFmtId="49" fontId="2" fillId="33" borderId="9" xfId="0" applyNumberFormat="1" applyFont="1" applyFill="1" applyBorder="1" applyAlignment="1" applyProtection="1">
      <alignment horizontal="left" vertical="center"/>
      <protection/>
    </xf>
    <xf numFmtId="2" fontId="2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9" xfId="0" applyFont="1" applyFill="1" applyBorder="1" applyAlignment="1" applyProtection="1">
      <alignment vertical="top"/>
      <protection locked="0"/>
    </xf>
    <xf numFmtId="49" fontId="2" fillId="33" borderId="0" xfId="0" applyNumberFormat="1" applyFont="1" applyFill="1" applyAlignment="1" applyProtection="1">
      <alignment horizontal="left" vertical="center"/>
      <protection locked="0"/>
    </xf>
    <xf numFmtId="2" fontId="2" fillId="33" borderId="0" xfId="0" applyNumberFormat="1" applyFont="1" applyFill="1" applyAlignment="1" applyProtection="1">
      <alignment horizontal="right" vertical="center"/>
      <protection locked="0"/>
    </xf>
    <xf numFmtId="49" fontId="2" fillId="33" borderId="9" xfId="0" applyNumberFormat="1" applyFont="1" applyFill="1" applyBorder="1" applyAlignment="1" applyProtection="1">
      <alignment horizontal="left" vertical="center"/>
      <protection locked="0"/>
    </xf>
    <xf numFmtId="2" fontId="2" fillId="33" borderId="9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3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right" vertical="center" wrapText="1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2" fontId="2" fillId="33" borderId="9" xfId="0" applyNumberFormat="1" applyFont="1" applyFill="1" applyBorder="1" applyAlignment="1" applyProtection="1">
      <alignment horizontal="right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right" vertical="center" wrapText="1"/>
      <protection locked="0"/>
    </xf>
    <xf numFmtId="0" fontId="2" fillId="33" borderId="0" xfId="0" applyFont="1" applyFill="1" applyAlignment="1" applyProtection="1">
      <alignment horizontal="left" vertical="center" wrapText="1"/>
      <protection locked="0"/>
    </xf>
    <xf numFmtId="180" fontId="2" fillId="33" borderId="9" xfId="0" applyNumberFormat="1" applyFont="1" applyFill="1" applyBorder="1" applyAlignment="1" applyProtection="1">
      <alignment vertical="center" wrapText="1"/>
      <protection locked="0"/>
    </xf>
    <xf numFmtId="2" fontId="2" fillId="33" borderId="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zoomScalePageLayoutView="0" workbookViewId="0" topLeftCell="A1">
      <selection activeCell="E17" sqref="E17"/>
    </sheetView>
  </sheetViews>
  <sheetFormatPr defaultColWidth="7.00390625" defaultRowHeight="15" customHeight="1"/>
  <cols>
    <col min="1" max="1" width="6.25390625" style="17" customWidth="1"/>
    <col min="2" max="2" width="35.00390625" style="18" customWidth="1"/>
    <col min="3" max="3" width="15.00390625" style="19" customWidth="1"/>
    <col min="4" max="4" width="35.00390625" style="18" customWidth="1"/>
    <col min="5" max="5" width="15.00390625" style="19" customWidth="1"/>
    <col min="6" max="16384" width="7.00390625" style="21" customWidth="1"/>
  </cols>
  <sheetData>
    <row r="1" spans="1:5" s="16" customFormat="1" ht="37.5" customHeight="1">
      <c r="A1" s="32" t="s">
        <v>0</v>
      </c>
      <c r="B1" s="33"/>
      <c r="C1" s="33"/>
      <c r="D1" s="34"/>
      <c r="E1" s="33"/>
    </row>
    <row r="2" spans="1:5" s="16" customFormat="1" ht="15" customHeight="1">
      <c r="A2" s="35" t="s">
        <v>1</v>
      </c>
      <c r="B2" s="33"/>
      <c r="C2" s="33"/>
      <c r="D2" s="26" t="s">
        <v>2</v>
      </c>
      <c r="E2" s="26" t="s">
        <v>3</v>
      </c>
    </row>
    <row r="3" spans="1:5" s="16" customFormat="1" ht="15" customHeight="1">
      <c r="A3" s="36" t="s">
        <v>4</v>
      </c>
      <c r="B3" s="36" t="s">
        <v>5</v>
      </c>
      <c r="C3" s="36"/>
      <c r="D3" s="36" t="s">
        <v>6</v>
      </c>
      <c r="E3" s="36"/>
    </row>
    <row r="4" spans="1:5" s="16" customFormat="1" ht="15" customHeight="1">
      <c r="A4" s="36"/>
      <c r="B4" s="22" t="s">
        <v>7</v>
      </c>
      <c r="C4" s="22" t="s">
        <v>8</v>
      </c>
      <c r="D4" s="22" t="s">
        <v>7</v>
      </c>
      <c r="E4" s="22" t="s">
        <v>8</v>
      </c>
    </row>
    <row r="5" spans="1:5" s="16" customFormat="1" ht="15" customHeight="1">
      <c r="A5" s="22" t="s">
        <v>9</v>
      </c>
      <c r="B5" s="22" t="s">
        <v>10</v>
      </c>
      <c r="C5" s="22" t="s">
        <v>11</v>
      </c>
      <c r="D5" s="22" t="s">
        <v>12</v>
      </c>
      <c r="E5" s="22" t="s">
        <v>13</v>
      </c>
    </row>
    <row r="6" spans="1:5" ht="15" customHeight="1">
      <c r="A6" s="23">
        <v>1</v>
      </c>
      <c r="B6" s="24" t="s">
        <v>14</v>
      </c>
      <c r="C6" s="25">
        <v>126993.04</v>
      </c>
      <c r="D6" s="24" t="s">
        <v>15</v>
      </c>
      <c r="E6" s="25">
        <v>2745.24</v>
      </c>
    </row>
    <row r="7" spans="1:5" ht="15" customHeight="1">
      <c r="A7" s="23">
        <v>2</v>
      </c>
      <c r="B7" s="24" t="s">
        <v>16</v>
      </c>
      <c r="C7" s="25">
        <v>270000</v>
      </c>
      <c r="D7" s="24" t="s">
        <v>17</v>
      </c>
      <c r="E7" s="25"/>
    </row>
    <row r="8" spans="1:5" ht="15" customHeight="1">
      <c r="A8" s="23">
        <v>3</v>
      </c>
      <c r="B8" s="24" t="s">
        <v>18</v>
      </c>
      <c r="C8" s="25"/>
      <c r="D8" s="24" t="s">
        <v>19</v>
      </c>
      <c r="E8" s="25"/>
    </row>
    <row r="9" spans="1:5" ht="15" customHeight="1">
      <c r="A9" s="23">
        <v>4</v>
      </c>
      <c r="B9" s="24" t="s">
        <v>20</v>
      </c>
      <c r="C9" s="25"/>
      <c r="D9" s="24" t="s">
        <v>21</v>
      </c>
      <c r="E9" s="25"/>
    </row>
    <row r="10" spans="1:5" ht="15" customHeight="1">
      <c r="A10" s="23">
        <v>5</v>
      </c>
      <c r="B10" s="24" t="s">
        <v>22</v>
      </c>
      <c r="C10" s="25"/>
      <c r="D10" s="24" t="s">
        <v>23</v>
      </c>
      <c r="E10" s="25"/>
    </row>
    <row r="11" spans="1:5" ht="15" customHeight="1">
      <c r="A11" s="23">
        <v>6</v>
      </c>
      <c r="B11" s="24" t="s">
        <v>24</v>
      </c>
      <c r="C11" s="25"/>
      <c r="D11" s="24" t="s">
        <v>25</v>
      </c>
      <c r="E11" s="25">
        <v>9131</v>
      </c>
    </row>
    <row r="12" spans="1:5" ht="15" customHeight="1">
      <c r="A12" s="23">
        <v>7</v>
      </c>
      <c r="B12" s="24" t="s">
        <v>26</v>
      </c>
      <c r="C12" s="25"/>
      <c r="D12" s="24" t="s">
        <v>27</v>
      </c>
      <c r="E12" s="25"/>
    </row>
    <row r="13" spans="1:5" ht="15" customHeight="1">
      <c r="A13" s="23">
        <v>8</v>
      </c>
      <c r="B13" s="24" t="s">
        <v>28</v>
      </c>
      <c r="C13" s="25"/>
      <c r="D13" s="24" t="s">
        <v>29</v>
      </c>
      <c r="E13" s="25"/>
    </row>
    <row r="14" spans="1:5" ht="15" customHeight="1">
      <c r="A14" s="23">
        <v>9</v>
      </c>
      <c r="B14" s="24" t="s">
        <v>30</v>
      </c>
      <c r="C14" s="25"/>
      <c r="D14" s="24" t="s">
        <v>31</v>
      </c>
      <c r="E14" s="25"/>
    </row>
    <row r="15" spans="1:5" ht="15" customHeight="1">
      <c r="A15" s="23">
        <v>10</v>
      </c>
      <c r="B15" s="24"/>
      <c r="C15" s="25"/>
      <c r="D15" s="24" t="s">
        <v>32</v>
      </c>
      <c r="E15" s="25"/>
    </row>
    <row r="16" spans="1:5" ht="15" customHeight="1">
      <c r="A16" s="23">
        <v>11</v>
      </c>
      <c r="B16" s="24"/>
      <c r="C16" s="25"/>
      <c r="D16" s="24" t="s">
        <v>33</v>
      </c>
      <c r="E16" s="29">
        <f>231.4+1160</f>
        <v>1391.4</v>
      </c>
    </row>
    <row r="17" spans="1:5" ht="15" customHeight="1">
      <c r="A17" s="23">
        <v>12</v>
      </c>
      <c r="B17" s="24"/>
      <c r="C17" s="25"/>
      <c r="D17" s="24" t="s">
        <v>34</v>
      </c>
      <c r="E17" s="25">
        <f>369640.87-17000+690+639.56</f>
        <v>353970.43</v>
      </c>
    </row>
    <row r="18" spans="1:5" ht="15" customHeight="1">
      <c r="A18" s="23">
        <v>13</v>
      </c>
      <c r="B18" s="24"/>
      <c r="C18" s="25"/>
      <c r="D18" s="24" t="s">
        <v>35</v>
      </c>
      <c r="E18" s="25"/>
    </row>
    <row r="19" spans="1:5" ht="15" customHeight="1">
      <c r="A19" s="23">
        <v>14</v>
      </c>
      <c r="B19" s="24"/>
      <c r="C19" s="25"/>
      <c r="D19" s="24" t="s">
        <v>36</v>
      </c>
      <c r="E19" s="25"/>
    </row>
    <row r="20" spans="1:5" ht="15" customHeight="1">
      <c r="A20" s="23">
        <v>15</v>
      </c>
      <c r="B20" s="24"/>
      <c r="C20" s="25"/>
      <c r="D20" s="24" t="s">
        <v>37</v>
      </c>
      <c r="E20" s="25">
        <v>30110.8</v>
      </c>
    </row>
    <row r="21" spans="1:5" ht="15" customHeight="1">
      <c r="A21" s="23">
        <v>16</v>
      </c>
      <c r="B21" s="24"/>
      <c r="C21" s="25"/>
      <c r="D21" s="24" t="s">
        <v>38</v>
      </c>
      <c r="E21" s="25"/>
    </row>
    <row r="22" spans="1:5" ht="15" customHeight="1">
      <c r="A22" s="23">
        <v>17</v>
      </c>
      <c r="B22" s="24"/>
      <c r="C22" s="25"/>
      <c r="D22" s="24" t="s">
        <v>39</v>
      </c>
      <c r="E22" s="25"/>
    </row>
    <row r="23" spans="1:5" ht="15" customHeight="1">
      <c r="A23" s="23">
        <v>18</v>
      </c>
      <c r="B23" s="24"/>
      <c r="C23" s="25"/>
      <c r="D23" s="24" t="s">
        <v>40</v>
      </c>
      <c r="E23" s="25"/>
    </row>
    <row r="24" spans="1:5" ht="15" customHeight="1">
      <c r="A24" s="23">
        <v>19</v>
      </c>
      <c r="B24" s="24"/>
      <c r="C24" s="25"/>
      <c r="D24" s="24" t="s">
        <v>41</v>
      </c>
      <c r="E24" s="25"/>
    </row>
    <row r="25" spans="1:5" ht="15" customHeight="1">
      <c r="A25" s="23">
        <v>20</v>
      </c>
      <c r="B25" s="24"/>
      <c r="C25" s="25"/>
      <c r="D25" s="24" t="s">
        <v>42</v>
      </c>
      <c r="E25" s="25">
        <v>1634.53</v>
      </c>
    </row>
    <row r="26" spans="1:5" ht="15" customHeight="1">
      <c r="A26" s="23">
        <v>21</v>
      </c>
      <c r="B26" s="24"/>
      <c r="C26" s="25"/>
      <c r="D26" s="24" t="s">
        <v>43</v>
      </c>
      <c r="E26" s="25"/>
    </row>
    <row r="27" spans="1:5" ht="15" customHeight="1">
      <c r="A27" s="23">
        <v>22</v>
      </c>
      <c r="B27" s="24"/>
      <c r="C27" s="25"/>
      <c r="D27" s="24" t="s">
        <v>44</v>
      </c>
      <c r="E27" s="25"/>
    </row>
    <row r="28" spans="1:5" ht="15" customHeight="1">
      <c r="A28" s="23">
        <v>23</v>
      </c>
      <c r="B28" s="24"/>
      <c r="C28" s="25"/>
      <c r="D28" s="24" t="s">
        <v>45</v>
      </c>
      <c r="E28" s="25">
        <v>1</v>
      </c>
    </row>
    <row r="29" spans="1:5" ht="15" customHeight="1">
      <c r="A29" s="23">
        <v>24</v>
      </c>
      <c r="B29" s="24"/>
      <c r="C29" s="25"/>
      <c r="D29" s="24" t="s">
        <v>46</v>
      </c>
      <c r="E29" s="25"/>
    </row>
    <row r="30" spans="1:5" ht="15" customHeight="1">
      <c r="A30" s="23">
        <v>25</v>
      </c>
      <c r="B30" s="24"/>
      <c r="C30" s="25"/>
      <c r="D30" s="24" t="s">
        <v>47</v>
      </c>
      <c r="E30" s="25"/>
    </row>
    <row r="31" spans="1:5" ht="15" customHeight="1">
      <c r="A31" s="23">
        <v>26</v>
      </c>
      <c r="B31" s="24"/>
      <c r="C31" s="25"/>
      <c r="D31" s="24" t="s">
        <v>48</v>
      </c>
      <c r="E31" s="25"/>
    </row>
    <row r="32" spans="1:5" ht="15" customHeight="1">
      <c r="A32" s="23">
        <v>27</v>
      </c>
      <c r="B32" s="24"/>
      <c r="C32" s="25"/>
      <c r="D32" s="24" t="s">
        <v>49</v>
      </c>
      <c r="E32" s="25"/>
    </row>
    <row r="33" spans="1:5" ht="15" customHeight="1">
      <c r="A33" s="23">
        <v>28</v>
      </c>
      <c r="B33" s="24"/>
      <c r="C33" s="25"/>
      <c r="D33" s="24" t="s">
        <v>50</v>
      </c>
      <c r="E33" s="25"/>
    </row>
    <row r="34" spans="1:5" ht="15" customHeight="1">
      <c r="A34" s="23">
        <v>29</v>
      </c>
      <c r="B34" s="24"/>
      <c r="C34" s="25"/>
      <c r="D34" s="24" t="s">
        <v>51</v>
      </c>
      <c r="E34" s="25"/>
    </row>
    <row r="35" spans="1:5" ht="15" customHeight="1">
      <c r="A35" s="23">
        <v>30</v>
      </c>
      <c r="B35" s="24"/>
      <c r="C35" s="25"/>
      <c r="D35" s="24" t="s">
        <v>52</v>
      </c>
      <c r="E35" s="25"/>
    </row>
    <row r="36" spans="1:5" ht="15" customHeight="1">
      <c r="A36" s="23">
        <v>31</v>
      </c>
      <c r="B36" s="24" t="s">
        <v>53</v>
      </c>
      <c r="C36" s="25">
        <v>396993.04</v>
      </c>
      <c r="D36" s="24" t="s">
        <v>54</v>
      </c>
      <c r="E36" s="25">
        <f>C38</f>
        <v>398984.39999999997</v>
      </c>
    </row>
    <row r="37" spans="1:5" ht="15" customHeight="1">
      <c r="A37" s="23">
        <v>32</v>
      </c>
      <c r="B37" s="24" t="s">
        <v>55</v>
      </c>
      <c r="C37" s="25">
        <v>1991.36</v>
      </c>
      <c r="D37" s="24" t="s">
        <v>56</v>
      </c>
      <c r="E37" s="25"/>
    </row>
    <row r="38" spans="1:5" ht="15" customHeight="1">
      <c r="A38" s="23">
        <v>33</v>
      </c>
      <c r="B38" s="24" t="s">
        <v>57</v>
      </c>
      <c r="C38" s="25">
        <f>SUM(C36:C37)</f>
        <v>398984.39999999997</v>
      </c>
      <c r="D38" s="24" t="s">
        <v>58</v>
      </c>
      <c r="E38" s="25">
        <f>SUM(E36:E37)</f>
        <v>398984.39999999997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SheetLayoutView="100" zoomScalePageLayoutView="0" workbookViewId="0" topLeftCell="A16">
      <selection activeCell="E22" sqref="E22"/>
    </sheetView>
  </sheetViews>
  <sheetFormatPr defaultColWidth="7.00390625" defaultRowHeight="15" customHeight="1"/>
  <cols>
    <col min="1" max="1" width="6.25390625" style="17" customWidth="1"/>
    <col min="2" max="2" width="13.75390625" style="18" customWidth="1"/>
    <col min="3" max="3" width="25.00390625" style="18" customWidth="1"/>
    <col min="4" max="9" width="12.50390625" style="19" customWidth="1"/>
    <col min="10" max="10" width="12.625" style="19" customWidth="1"/>
    <col min="11" max="12" width="12.50390625" style="19" customWidth="1"/>
    <col min="13" max="13" width="12.50390625" style="20" customWidth="1"/>
    <col min="14" max="16384" width="7.00390625" style="21" customWidth="1"/>
  </cols>
  <sheetData>
    <row r="1" spans="1:13" s="16" customFormat="1" ht="37.5" customHeight="1">
      <c r="A1" s="32" t="s">
        <v>59</v>
      </c>
      <c r="B1" s="33"/>
      <c r="C1" s="33"/>
      <c r="D1" s="33"/>
      <c r="E1" s="33"/>
      <c r="F1" s="33"/>
      <c r="G1" s="33"/>
      <c r="H1" s="33"/>
      <c r="I1" s="33"/>
      <c r="J1" s="33"/>
      <c r="K1" s="34"/>
      <c r="L1" s="33"/>
      <c r="M1" s="33"/>
    </row>
    <row r="2" spans="1:13" s="16" customFormat="1" ht="15" customHeight="1">
      <c r="A2" s="35" t="s">
        <v>1</v>
      </c>
      <c r="B2" s="33"/>
      <c r="C2" s="33"/>
      <c r="D2" s="33"/>
      <c r="E2" s="33"/>
      <c r="F2" s="33"/>
      <c r="G2" s="35"/>
      <c r="H2" s="33"/>
      <c r="I2" s="34"/>
      <c r="J2" s="34" t="s">
        <v>2</v>
      </c>
      <c r="K2" s="34"/>
      <c r="L2" s="34" t="s">
        <v>3</v>
      </c>
      <c r="M2" s="33"/>
    </row>
    <row r="3" spans="1:13" s="16" customFormat="1" ht="15" customHeight="1">
      <c r="A3" s="36" t="s">
        <v>4</v>
      </c>
      <c r="B3" s="36" t="s">
        <v>60</v>
      </c>
      <c r="C3" s="36"/>
      <c r="D3" s="36" t="s">
        <v>61</v>
      </c>
      <c r="E3" s="36" t="s">
        <v>62</v>
      </c>
      <c r="F3" s="36"/>
      <c r="G3" s="36"/>
      <c r="H3" s="36"/>
      <c r="I3" s="36"/>
      <c r="J3" s="36"/>
      <c r="K3" s="36"/>
      <c r="L3" s="36"/>
      <c r="M3" s="36" t="s">
        <v>63</v>
      </c>
    </row>
    <row r="4" spans="1:13" s="16" customFormat="1" ht="22.5" customHeight="1">
      <c r="A4" s="36"/>
      <c r="B4" s="22" t="s">
        <v>64</v>
      </c>
      <c r="C4" s="22" t="s">
        <v>65</v>
      </c>
      <c r="D4" s="36"/>
      <c r="E4" s="22" t="s">
        <v>66</v>
      </c>
      <c r="F4" s="22" t="s">
        <v>67</v>
      </c>
      <c r="G4" s="22" t="s">
        <v>68</v>
      </c>
      <c r="H4" s="22" t="s">
        <v>69</v>
      </c>
      <c r="I4" s="22" t="s">
        <v>70</v>
      </c>
      <c r="J4" s="22" t="s">
        <v>71</v>
      </c>
      <c r="K4" s="22" t="s">
        <v>72</v>
      </c>
      <c r="L4" s="22" t="s">
        <v>73</v>
      </c>
      <c r="M4" s="36"/>
    </row>
    <row r="5" spans="1:13" s="16" customFormat="1" ht="15" customHeight="1">
      <c r="A5" s="22" t="s">
        <v>9</v>
      </c>
      <c r="B5" s="22" t="s">
        <v>10</v>
      </c>
      <c r="C5" s="22" t="s">
        <v>11</v>
      </c>
      <c r="D5" s="22" t="s">
        <v>12</v>
      </c>
      <c r="E5" s="22" t="s">
        <v>13</v>
      </c>
      <c r="F5" s="22" t="s">
        <v>74</v>
      </c>
      <c r="G5" s="22" t="s">
        <v>75</v>
      </c>
      <c r="H5" s="22" t="s">
        <v>76</v>
      </c>
      <c r="I5" s="22" t="s">
        <v>77</v>
      </c>
      <c r="J5" s="22" t="s">
        <v>78</v>
      </c>
      <c r="K5" s="22" t="s">
        <v>79</v>
      </c>
      <c r="L5" s="22" t="s">
        <v>80</v>
      </c>
      <c r="M5" s="22" t="s">
        <v>81</v>
      </c>
    </row>
    <row r="6" spans="1:13" ht="15" customHeight="1">
      <c r="A6" s="23">
        <v>1</v>
      </c>
      <c r="B6" s="24"/>
      <c r="C6" s="24" t="s">
        <v>61</v>
      </c>
      <c r="D6" s="29">
        <f>413993.04-17000+1991.36</f>
        <v>398984.39999999997</v>
      </c>
      <c r="E6" s="25">
        <v>396993.04</v>
      </c>
      <c r="F6" s="25">
        <v>396993.04</v>
      </c>
      <c r="G6" s="25"/>
      <c r="H6" s="25"/>
      <c r="I6" s="25"/>
      <c r="J6" s="25"/>
      <c r="K6" s="25"/>
      <c r="L6" s="25"/>
      <c r="M6" s="27">
        <v>1991.36</v>
      </c>
    </row>
    <row r="7" spans="1:13" ht="15" customHeight="1">
      <c r="A7" s="23">
        <v>2</v>
      </c>
      <c r="B7" s="24" t="s">
        <v>82</v>
      </c>
      <c r="C7" s="24" t="s">
        <v>83</v>
      </c>
      <c r="D7" s="25">
        <v>2745.24</v>
      </c>
      <c r="E7" s="25">
        <f>2745.24-2.16</f>
        <v>2743.08</v>
      </c>
      <c r="F7" s="25">
        <f>2745.24-2.16</f>
        <v>2743.08</v>
      </c>
      <c r="G7" s="25"/>
      <c r="H7" s="25"/>
      <c r="I7" s="25"/>
      <c r="J7" s="25"/>
      <c r="K7" s="25"/>
      <c r="L7" s="25"/>
      <c r="M7" s="27">
        <v>2.16</v>
      </c>
    </row>
    <row r="8" spans="1:13" ht="15" customHeight="1">
      <c r="A8" s="23">
        <v>3</v>
      </c>
      <c r="B8" s="24" t="s">
        <v>84</v>
      </c>
      <c r="C8" s="24" t="s">
        <v>85</v>
      </c>
      <c r="D8" s="25">
        <v>2165.24</v>
      </c>
      <c r="E8" s="29">
        <f>2165.24-2.16</f>
        <v>2163.08</v>
      </c>
      <c r="F8" s="29">
        <f>2165.24-2.16</f>
        <v>2163.08</v>
      </c>
      <c r="G8" s="25"/>
      <c r="H8" s="25"/>
      <c r="I8" s="25"/>
      <c r="J8" s="25"/>
      <c r="K8" s="25"/>
      <c r="L8" s="25"/>
      <c r="M8" s="27">
        <v>2.16</v>
      </c>
    </row>
    <row r="9" spans="1:13" ht="15" customHeight="1">
      <c r="A9" s="23">
        <v>4</v>
      </c>
      <c r="B9" s="24" t="s">
        <v>86</v>
      </c>
      <c r="C9" s="24" t="s">
        <v>87</v>
      </c>
      <c r="D9" s="25">
        <v>171.99</v>
      </c>
      <c r="E9" s="25">
        <v>171.99</v>
      </c>
      <c r="F9" s="25">
        <v>171.99</v>
      </c>
      <c r="G9" s="25"/>
      <c r="H9" s="25"/>
      <c r="I9" s="25"/>
      <c r="J9" s="25"/>
      <c r="K9" s="25"/>
      <c r="L9" s="25"/>
      <c r="M9" s="27">
        <v>2.16</v>
      </c>
    </row>
    <row r="10" spans="1:13" ht="15" customHeight="1">
      <c r="A10" s="23">
        <v>5</v>
      </c>
      <c r="B10" s="24" t="s">
        <v>88</v>
      </c>
      <c r="C10" s="24" t="s">
        <v>89</v>
      </c>
      <c r="D10" s="25">
        <v>469.2</v>
      </c>
      <c r="E10" s="25">
        <v>469.2</v>
      </c>
      <c r="F10" s="25">
        <v>469.2</v>
      </c>
      <c r="G10" s="25"/>
      <c r="H10" s="25"/>
      <c r="I10" s="25"/>
      <c r="J10" s="25"/>
      <c r="K10" s="25"/>
      <c r="L10" s="25"/>
      <c r="M10" s="27"/>
    </row>
    <row r="11" spans="1:13" ht="15" customHeight="1">
      <c r="A11" s="23">
        <v>6</v>
      </c>
      <c r="B11" s="24" t="s">
        <v>90</v>
      </c>
      <c r="C11" s="24" t="s">
        <v>91</v>
      </c>
      <c r="D11" s="25">
        <v>1524.05</v>
      </c>
      <c r="E11" s="25">
        <v>1524.05</v>
      </c>
      <c r="F11" s="25">
        <v>1524.05</v>
      </c>
      <c r="G11" s="25"/>
      <c r="H11" s="25"/>
      <c r="I11" s="25"/>
      <c r="J11" s="25"/>
      <c r="K11" s="25"/>
      <c r="L11" s="25"/>
      <c r="M11" s="27"/>
    </row>
    <row r="12" spans="1:13" ht="15" customHeight="1">
      <c r="A12" s="23">
        <v>7</v>
      </c>
      <c r="B12" s="24" t="s">
        <v>92</v>
      </c>
      <c r="C12" s="24" t="s">
        <v>93</v>
      </c>
      <c r="D12" s="25">
        <v>580</v>
      </c>
      <c r="E12" s="25">
        <v>580</v>
      </c>
      <c r="F12" s="25">
        <v>580</v>
      </c>
      <c r="G12" s="25"/>
      <c r="H12" s="25"/>
      <c r="I12" s="25"/>
      <c r="J12" s="25"/>
      <c r="K12" s="25"/>
      <c r="L12" s="25"/>
      <c r="M12" s="27"/>
    </row>
    <row r="13" spans="1:13" ht="15" customHeight="1">
      <c r="A13" s="23">
        <v>8</v>
      </c>
      <c r="B13" s="24" t="s">
        <v>94</v>
      </c>
      <c r="C13" s="24" t="s">
        <v>95</v>
      </c>
      <c r="D13" s="25">
        <v>580</v>
      </c>
      <c r="E13" s="25">
        <v>580</v>
      </c>
      <c r="F13" s="25">
        <v>580</v>
      </c>
      <c r="G13" s="25"/>
      <c r="H13" s="25"/>
      <c r="I13" s="25"/>
      <c r="J13" s="25"/>
      <c r="K13" s="25"/>
      <c r="L13" s="25"/>
      <c r="M13" s="27"/>
    </row>
    <row r="14" spans="1:13" ht="15" customHeight="1">
      <c r="A14" s="23">
        <v>9</v>
      </c>
      <c r="B14" s="24" t="s">
        <v>96</v>
      </c>
      <c r="C14" s="24" t="s">
        <v>97</v>
      </c>
      <c r="D14" s="25">
        <v>9131</v>
      </c>
      <c r="E14" s="25">
        <v>9000</v>
      </c>
      <c r="F14" s="25">
        <v>9000</v>
      </c>
      <c r="G14" s="25"/>
      <c r="H14" s="25"/>
      <c r="I14" s="25"/>
      <c r="J14" s="25"/>
      <c r="K14" s="25"/>
      <c r="L14" s="25"/>
      <c r="M14" s="25">
        <v>131</v>
      </c>
    </row>
    <row r="15" spans="1:13" ht="15" customHeight="1">
      <c r="A15" s="23"/>
      <c r="B15" s="31" t="s">
        <v>225</v>
      </c>
      <c r="C15" s="31" t="s">
        <v>226</v>
      </c>
      <c r="D15" s="25">
        <v>131</v>
      </c>
      <c r="E15" s="25"/>
      <c r="F15" s="25"/>
      <c r="G15" s="25"/>
      <c r="H15" s="25"/>
      <c r="I15" s="25"/>
      <c r="J15" s="25"/>
      <c r="K15" s="25"/>
      <c r="L15" s="25"/>
      <c r="M15" s="25">
        <v>131</v>
      </c>
    </row>
    <row r="16" spans="1:13" ht="15" customHeight="1">
      <c r="A16" s="23">
        <v>10</v>
      </c>
      <c r="B16" s="24" t="s">
        <v>98</v>
      </c>
      <c r="C16" s="24" t="s">
        <v>99</v>
      </c>
      <c r="D16" s="25">
        <v>9000</v>
      </c>
      <c r="E16" s="25">
        <v>9000</v>
      </c>
      <c r="F16" s="25">
        <v>9000</v>
      </c>
      <c r="G16" s="25"/>
      <c r="H16" s="25"/>
      <c r="I16" s="25"/>
      <c r="J16" s="25"/>
      <c r="K16" s="25"/>
      <c r="L16" s="25"/>
      <c r="M16" s="27"/>
    </row>
    <row r="17" spans="1:13" ht="15" customHeight="1">
      <c r="A17" s="23">
        <v>11</v>
      </c>
      <c r="B17" s="24" t="s">
        <v>100</v>
      </c>
      <c r="C17" s="24" t="s">
        <v>99</v>
      </c>
      <c r="D17" s="25">
        <v>9000</v>
      </c>
      <c r="E17" s="25">
        <v>9000</v>
      </c>
      <c r="F17" s="25">
        <v>9000</v>
      </c>
      <c r="G17" s="25"/>
      <c r="H17" s="25"/>
      <c r="I17" s="25"/>
      <c r="J17" s="25"/>
      <c r="K17" s="25"/>
      <c r="L17" s="25"/>
      <c r="M17" s="27"/>
    </row>
    <row r="18" spans="1:13" ht="15" customHeight="1">
      <c r="A18" s="23">
        <v>12</v>
      </c>
      <c r="B18" s="24" t="s">
        <v>101</v>
      </c>
      <c r="C18" s="24" t="s">
        <v>102</v>
      </c>
      <c r="D18" s="29">
        <f>231.4+1160</f>
        <v>1391.4</v>
      </c>
      <c r="E18" s="29">
        <f>231.4</f>
        <v>231.4</v>
      </c>
      <c r="F18" s="25">
        <v>231.4</v>
      </c>
      <c r="G18" s="25"/>
      <c r="H18" s="25"/>
      <c r="I18" s="25"/>
      <c r="J18" s="25"/>
      <c r="K18" s="25"/>
      <c r="L18" s="25"/>
      <c r="M18" s="27">
        <v>1160</v>
      </c>
    </row>
    <row r="19" spans="1:13" ht="15" customHeight="1">
      <c r="A19" s="23">
        <v>13</v>
      </c>
      <c r="B19" s="24" t="s">
        <v>103</v>
      </c>
      <c r="C19" s="24" t="s">
        <v>104</v>
      </c>
      <c r="D19" s="25">
        <f>231.4</f>
        <v>231.4</v>
      </c>
      <c r="E19" s="25">
        <v>231.4</v>
      </c>
      <c r="F19" s="25">
        <v>231.4</v>
      </c>
      <c r="G19" s="25"/>
      <c r="H19" s="25"/>
      <c r="I19" s="25"/>
      <c r="J19" s="25"/>
      <c r="K19" s="25"/>
      <c r="L19" s="25"/>
      <c r="M19" s="27"/>
    </row>
    <row r="20" spans="1:13" ht="15" customHeight="1">
      <c r="A20" s="23">
        <v>14</v>
      </c>
      <c r="B20" s="24" t="s">
        <v>105</v>
      </c>
      <c r="C20" s="24" t="s">
        <v>106</v>
      </c>
      <c r="D20" s="25">
        <v>231.4</v>
      </c>
      <c r="E20" s="25">
        <v>231.4</v>
      </c>
      <c r="F20" s="25">
        <v>231.4</v>
      </c>
      <c r="G20" s="25"/>
      <c r="H20" s="25"/>
      <c r="I20" s="25"/>
      <c r="J20" s="25"/>
      <c r="K20" s="25"/>
      <c r="L20" s="25"/>
      <c r="M20" s="27"/>
    </row>
    <row r="21" spans="1:13" ht="15" customHeight="1">
      <c r="A21" s="23"/>
      <c r="B21" s="31" t="s">
        <v>227</v>
      </c>
      <c r="C21" s="31" t="s">
        <v>228</v>
      </c>
      <c r="D21" s="25">
        <v>1160</v>
      </c>
      <c r="E21" s="25"/>
      <c r="F21" s="25"/>
      <c r="G21" s="25"/>
      <c r="H21" s="25"/>
      <c r="I21" s="25"/>
      <c r="J21" s="25"/>
      <c r="K21" s="25"/>
      <c r="L21" s="25"/>
      <c r="M21" s="27">
        <v>1160</v>
      </c>
    </row>
    <row r="22" spans="1:13" ht="15" customHeight="1">
      <c r="A22" s="23">
        <v>15</v>
      </c>
      <c r="B22" s="24" t="s">
        <v>107</v>
      </c>
      <c r="C22" s="24" t="s">
        <v>108</v>
      </c>
      <c r="D22" s="25">
        <f>369640.87-17000+690+639.56</f>
        <v>353970.43</v>
      </c>
      <c r="E22" s="25">
        <f>D22-M31</f>
        <v>353333.0297</v>
      </c>
      <c r="F22" s="25">
        <f>E22-N31</f>
        <v>353333.0297</v>
      </c>
      <c r="G22" s="25"/>
      <c r="H22" s="25"/>
      <c r="I22" s="25"/>
      <c r="J22" s="25"/>
      <c r="K22" s="25"/>
      <c r="L22" s="25"/>
      <c r="M22" s="27"/>
    </row>
    <row r="23" spans="1:13" ht="15" customHeight="1">
      <c r="A23" s="23">
        <v>16</v>
      </c>
      <c r="B23" s="24" t="s">
        <v>109</v>
      </c>
      <c r="C23" s="24" t="s">
        <v>110</v>
      </c>
      <c r="D23" s="29">
        <f aca="true" t="shared" si="0" ref="D23:F24">330+690</f>
        <v>1020</v>
      </c>
      <c r="E23" s="29">
        <f t="shared" si="0"/>
        <v>1020</v>
      </c>
      <c r="F23" s="29">
        <f t="shared" si="0"/>
        <v>1020</v>
      </c>
      <c r="G23" s="25"/>
      <c r="H23" s="25"/>
      <c r="I23" s="25"/>
      <c r="J23" s="25"/>
      <c r="K23" s="25"/>
      <c r="L23" s="25"/>
      <c r="M23" s="27"/>
    </row>
    <row r="24" spans="1:13" ht="15" customHeight="1">
      <c r="A24" s="23">
        <v>17</v>
      </c>
      <c r="B24" s="24" t="s">
        <v>111</v>
      </c>
      <c r="C24" s="24" t="s">
        <v>112</v>
      </c>
      <c r="D24" s="29">
        <f t="shared" si="0"/>
        <v>1020</v>
      </c>
      <c r="E24" s="29">
        <f t="shared" si="0"/>
        <v>1020</v>
      </c>
      <c r="F24" s="29">
        <f t="shared" si="0"/>
        <v>1020</v>
      </c>
      <c r="G24" s="25"/>
      <c r="H24" s="25"/>
      <c r="I24" s="25"/>
      <c r="J24" s="25"/>
      <c r="K24" s="25"/>
      <c r="L24" s="25"/>
      <c r="M24" s="27"/>
    </row>
    <row r="25" spans="1:13" ht="15" customHeight="1">
      <c r="A25" s="23">
        <v>18</v>
      </c>
      <c r="B25" s="24" t="s">
        <v>113</v>
      </c>
      <c r="C25" s="24" t="s">
        <v>114</v>
      </c>
      <c r="D25" s="25">
        <v>817.6</v>
      </c>
      <c r="E25" s="25">
        <v>817.6</v>
      </c>
      <c r="F25" s="25">
        <v>817.6</v>
      </c>
      <c r="G25" s="25"/>
      <c r="H25" s="25"/>
      <c r="I25" s="25"/>
      <c r="J25" s="25"/>
      <c r="K25" s="25"/>
      <c r="L25" s="25"/>
      <c r="M25" s="27"/>
    </row>
    <row r="26" spans="1:13" ht="15" customHeight="1">
      <c r="A26" s="23">
        <v>19</v>
      </c>
      <c r="B26" s="24" t="s">
        <v>115</v>
      </c>
      <c r="C26" s="24" t="s">
        <v>114</v>
      </c>
      <c r="D26" s="25">
        <v>817.6</v>
      </c>
      <c r="E26" s="25">
        <v>817.6</v>
      </c>
      <c r="F26" s="25">
        <v>817.6</v>
      </c>
      <c r="G26" s="25"/>
      <c r="H26" s="25"/>
      <c r="I26" s="25"/>
      <c r="J26" s="25"/>
      <c r="K26" s="25"/>
      <c r="L26" s="25"/>
      <c r="M26" s="27"/>
    </row>
    <row r="27" spans="1:13" ht="15" customHeight="1">
      <c r="A27" s="23">
        <v>20</v>
      </c>
      <c r="B27" s="24" t="s">
        <v>116</v>
      </c>
      <c r="C27" s="24" t="s">
        <v>117</v>
      </c>
      <c r="D27" s="29">
        <f aca="true" t="shared" si="1" ref="D27:F28">98163.27-17000</f>
        <v>81163.27</v>
      </c>
      <c r="E27" s="29">
        <f t="shared" si="1"/>
        <v>81163.27</v>
      </c>
      <c r="F27" s="29">
        <f t="shared" si="1"/>
        <v>81163.27</v>
      </c>
      <c r="G27" s="25"/>
      <c r="H27" s="25"/>
      <c r="I27" s="25"/>
      <c r="J27" s="25"/>
      <c r="K27" s="25"/>
      <c r="L27" s="25"/>
      <c r="M27" s="27"/>
    </row>
    <row r="28" spans="1:13" ht="15" customHeight="1">
      <c r="A28" s="23">
        <v>21</v>
      </c>
      <c r="B28" s="24" t="s">
        <v>118</v>
      </c>
      <c r="C28" s="24" t="s">
        <v>119</v>
      </c>
      <c r="D28" s="29">
        <f t="shared" si="1"/>
        <v>81163.27</v>
      </c>
      <c r="E28" s="29">
        <f t="shared" si="1"/>
        <v>81163.27</v>
      </c>
      <c r="F28" s="29">
        <f t="shared" si="1"/>
        <v>81163.27</v>
      </c>
      <c r="G28" s="25"/>
      <c r="H28" s="25"/>
      <c r="I28" s="25"/>
      <c r="J28" s="25"/>
      <c r="K28" s="25"/>
      <c r="L28" s="25"/>
      <c r="M28" s="27"/>
    </row>
    <row r="29" spans="1:13" ht="15" customHeight="1">
      <c r="A29" s="23">
        <v>22</v>
      </c>
      <c r="B29" s="24" t="s">
        <v>120</v>
      </c>
      <c r="C29" s="24" t="s">
        <v>121</v>
      </c>
      <c r="D29" s="25">
        <v>180</v>
      </c>
      <c r="E29" s="25">
        <v>180</v>
      </c>
      <c r="F29" s="25">
        <v>180</v>
      </c>
      <c r="G29" s="25"/>
      <c r="H29" s="25"/>
      <c r="I29" s="25"/>
      <c r="J29" s="25"/>
      <c r="K29" s="25"/>
      <c r="L29" s="25"/>
      <c r="M29" s="27"/>
    </row>
    <row r="30" spans="1:13" ht="15" customHeight="1">
      <c r="A30" s="23">
        <v>23</v>
      </c>
      <c r="B30" s="24" t="s">
        <v>122</v>
      </c>
      <c r="C30" s="24" t="s">
        <v>121</v>
      </c>
      <c r="D30" s="25">
        <v>180</v>
      </c>
      <c r="E30" s="25">
        <v>180</v>
      </c>
      <c r="F30" s="25">
        <v>180</v>
      </c>
      <c r="G30" s="25"/>
      <c r="H30" s="25"/>
      <c r="I30" s="25"/>
      <c r="J30" s="25"/>
      <c r="K30" s="25"/>
      <c r="L30" s="25"/>
      <c r="M30" s="27"/>
    </row>
    <row r="31" spans="1:13" ht="15" customHeight="1">
      <c r="A31" s="23">
        <v>24</v>
      </c>
      <c r="B31" s="24" t="s">
        <v>123</v>
      </c>
      <c r="C31" s="24" t="s">
        <v>124</v>
      </c>
      <c r="D31" s="29">
        <f>260000+D32</f>
        <v>260637.4003</v>
      </c>
      <c r="E31" s="29">
        <f>260000</f>
        <v>260000</v>
      </c>
      <c r="F31" s="25">
        <v>260000</v>
      </c>
      <c r="G31" s="25"/>
      <c r="H31" s="25"/>
      <c r="I31" s="25"/>
      <c r="J31" s="25"/>
      <c r="K31" s="25"/>
      <c r="L31" s="25"/>
      <c r="M31" s="25">
        <v>637.4003</v>
      </c>
    </row>
    <row r="32" spans="1:13" ht="15" customHeight="1">
      <c r="A32" s="23"/>
      <c r="B32" s="31" t="s">
        <v>229</v>
      </c>
      <c r="C32" s="31" t="s">
        <v>230</v>
      </c>
      <c r="D32" s="25">
        <v>637.4003</v>
      </c>
      <c r="E32" s="25"/>
      <c r="F32" s="25"/>
      <c r="G32" s="25"/>
      <c r="H32" s="25"/>
      <c r="I32" s="25"/>
      <c r="J32" s="25"/>
      <c r="K32" s="25"/>
      <c r="L32" s="25"/>
      <c r="M32" s="25">
        <v>637.4003</v>
      </c>
    </row>
    <row r="33" spans="1:13" ht="15" customHeight="1">
      <c r="A33" s="23">
        <v>25</v>
      </c>
      <c r="B33" s="24" t="s">
        <v>125</v>
      </c>
      <c r="C33" s="24" t="s">
        <v>126</v>
      </c>
      <c r="D33" s="25">
        <v>260000</v>
      </c>
      <c r="E33" s="25">
        <v>260000</v>
      </c>
      <c r="F33" s="25">
        <v>260000</v>
      </c>
      <c r="G33" s="25"/>
      <c r="H33" s="25"/>
      <c r="I33" s="25"/>
      <c r="J33" s="25"/>
      <c r="K33" s="25"/>
      <c r="L33" s="25"/>
      <c r="M33" s="27"/>
    </row>
    <row r="34" spans="1:13" ht="15" customHeight="1">
      <c r="A34" s="23">
        <v>26</v>
      </c>
      <c r="B34" s="24" t="s">
        <v>127</v>
      </c>
      <c r="C34" s="24" t="s">
        <v>128</v>
      </c>
      <c r="D34" s="25">
        <v>10000</v>
      </c>
      <c r="E34" s="25">
        <v>10000</v>
      </c>
      <c r="F34" s="25">
        <v>10000</v>
      </c>
      <c r="G34" s="25"/>
      <c r="H34" s="25"/>
      <c r="I34" s="25"/>
      <c r="J34" s="25"/>
      <c r="K34" s="25"/>
      <c r="L34" s="25"/>
      <c r="M34" s="27"/>
    </row>
    <row r="35" spans="1:13" ht="15" customHeight="1">
      <c r="A35" s="23">
        <v>27</v>
      </c>
      <c r="B35" s="24" t="s">
        <v>129</v>
      </c>
      <c r="C35" s="24" t="s">
        <v>130</v>
      </c>
      <c r="D35" s="25">
        <v>10000</v>
      </c>
      <c r="E35" s="25">
        <v>10000</v>
      </c>
      <c r="F35" s="25">
        <v>10000</v>
      </c>
      <c r="G35" s="25"/>
      <c r="H35" s="25"/>
      <c r="I35" s="25"/>
      <c r="J35" s="25"/>
      <c r="K35" s="25"/>
      <c r="L35" s="25"/>
      <c r="M35" s="27"/>
    </row>
    <row r="36" spans="1:13" ht="15" customHeight="1">
      <c r="A36" s="23">
        <v>28</v>
      </c>
      <c r="B36" s="24" t="s">
        <v>131</v>
      </c>
      <c r="C36" s="24" t="s">
        <v>132</v>
      </c>
      <c r="D36" s="25">
        <v>150</v>
      </c>
      <c r="E36" s="25">
        <v>150</v>
      </c>
      <c r="F36" s="25">
        <v>150</v>
      </c>
      <c r="G36" s="25"/>
      <c r="H36" s="25"/>
      <c r="I36" s="25"/>
      <c r="J36" s="25"/>
      <c r="K36" s="25"/>
      <c r="L36" s="25"/>
      <c r="M36" s="27"/>
    </row>
    <row r="37" spans="1:13" ht="15" customHeight="1">
      <c r="A37" s="23">
        <v>29</v>
      </c>
      <c r="B37" s="24" t="s">
        <v>133</v>
      </c>
      <c r="C37" s="24" t="s">
        <v>132</v>
      </c>
      <c r="D37" s="25">
        <v>150</v>
      </c>
      <c r="E37" s="25">
        <v>150</v>
      </c>
      <c r="F37" s="25">
        <v>150</v>
      </c>
      <c r="G37" s="25"/>
      <c r="H37" s="25"/>
      <c r="I37" s="25"/>
      <c r="J37" s="25"/>
      <c r="K37" s="25"/>
      <c r="L37" s="25"/>
      <c r="M37" s="27"/>
    </row>
    <row r="38" spans="1:13" ht="15" customHeight="1">
      <c r="A38" s="23">
        <v>30</v>
      </c>
      <c r="B38" s="24" t="s">
        <v>134</v>
      </c>
      <c r="C38" s="24" t="s">
        <v>135</v>
      </c>
      <c r="D38" s="25">
        <f>30050+D39</f>
        <v>30110.8</v>
      </c>
      <c r="E38" s="25">
        <f>30050</f>
        <v>30050</v>
      </c>
      <c r="F38" s="25">
        <v>30050</v>
      </c>
      <c r="G38" s="25"/>
      <c r="H38" s="25"/>
      <c r="I38" s="25"/>
      <c r="J38" s="25"/>
      <c r="K38" s="25"/>
      <c r="L38" s="25"/>
      <c r="M38" s="27"/>
    </row>
    <row r="39" spans="1:13" ht="15" customHeight="1">
      <c r="A39" s="23"/>
      <c r="B39" s="31" t="s">
        <v>231</v>
      </c>
      <c r="C39" s="31" t="s">
        <v>232</v>
      </c>
      <c r="D39" s="25">
        <v>60.8</v>
      </c>
      <c r="E39" s="25"/>
      <c r="F39" s="25"/>
      <c r="G39" s="25"/>
      <c r="H39" s="25"/>
      <c r="I39" s="25"/>
      <c r="J39" s="25"/>
      <c r="K39" s="25"/>
      <c r="L39" s="25"/>
      <c r="M39" s="25">
        <v>60.8</v>
      </c>
    </row>
    <row r="40" spans="1:13" ht="15" customHeight="1">
      <c r="A40" s="23">
        <v>31</v>
      </c>
      <c r="B40" s="24" t="s">
        <v>136</v>
      </c>
      <c r="C40" s="24" t="s">
        <v>137</v>
      </c>
      <c r="D40" s="25">
        <v>30050</v>
      </c>
      <c r="E40" s="25">
        <v>30050</v>
      </c>
      <c r="F40" s="25">
        <v>30050</v>
      </c>
      <c r="G40" s="25"/>
      <c r="H40" s="25"/>
      <c r="I40" s="25"/>
      <c r="J40" s="25"/>
      <c r="K40" s="25"/>
      <c r="L40" s="25"/>
      <c r="M40" s="27"/>
    </row>
    <row r="41" spans="1:13" ht="15" customHeight="1">
      <c r="A41" s="23">
        <v>32</v>
      </c>
      <c r="B41" s="24" t="s">
        <v>138</v>
      </c>
      <c r="C41" s="24" t="s">
        <v>139</v>
      </c>
      <c r="D41" s="25">
        <v>30050</v>
      </c>
      <c r="E41" s="25">
        <v>30050</v>
      </c>
      <c r="F41" s="25">
        <v>30050</v>
      </c>
      <c r="G41" s="25"/>
      <c r="H41" s="25"/>
      <c r="I41" s="25"/>
      <c r="J41" s="25"/>
      <c r="K41" s="25"/>
      <c r="L41" s="25"/>
      <c r="M41" s="27"/>
    </row>
    <row r="42" spans="1:13" ht="15" customHeight="1">
      <c r="A42" s="23">
        <v>33</v>
      </c>
      <c r="B42" s="24" t="s">
        <v>140</v>
      </c>
      <c r="C42" s="24" t="s">
        <v>141</v>
      </c>
      <c r="D42" s="25">
        <v>1634.53</v>
      </c>
      <c r="E42" s="25">
        <v>1634.53</v>
      </c>
      <c r="F42" s="25">
        <v>1634.53</v>
      </c>
      <c r="G42" s="25"/>
      <c r="H42" s="25"/>
      <c r="I42" s="25"/>
      <c r="J42" s="25"/>
      <c r="K42" s="25"/>
      <c r="L42" s="25"/>
      <c r="M42" s="27"/>
    </row>
    <row r="43" spans="1:13" ht="15" customHeight="1">
      <c r="A43" s="23">
        <v>34</v>
      </c>
      <c r="B43" s="24" t="s">
        <v>142</v>
      </c>
      <c r="C43" s="24" t="s">
        <v>143</v>
      </c>
      <c r="D43" s="25">
        <v>1634.53</v>
      </c>
      <c r="E43" s="25">
        <v>1634.53</v>
      </c>
      <c r="F43" s="25">
        <v>1634.53</v>
      </c>
      <c r="G43" s="25"/>
      <c r="H43" s="25"/>
      <c r="I43" s="25"/>
      <c r="J43" s="25"/>
      <c r="K43" s="25"/>
      <c r="L43" s="25"/>
      <c r="M43" s="27"/>
    </row>
    <row r="44" spans="1:13" ht="15" customHeight="1">
      <c r="A44" s="23">
        <v>35</v>
      </c>
      <c r="B44" s="24" t="s">
        <v>144</v>
      </c>
      <c r="C44" s="24" t="s">
        <v>145</v>
      </c>
      <c r="D44" s="25">
        <v>1634.53</v>
      </c>
      <c r="E44" s="25">
        <v>1634.53</v>
      </c>
      <c r="F44" s="25">
        <v>1634.53</v>
      </c>
      <c r="G44" s="25"/>
      <c r="H44" s="25"/>
      <c r="I44" s="25"/>
      <c r="J44" s="25"/>
      <c r="K44" s="25"/>
      <c r="L44" s="25"/>
      <c r="M44" s="27"/>
    </row>
    <row r="45" spans="1:13" ht="15" customHeight="1">
      <c r="A45" s="23">
        <v>36</v>
      </c>
      <c r="B45" s="24" t="s">
        <v>146</v>
      </c>
      <c r="C45" s="24" t="s">
        <v>147</v>
      </c>
      <c r="D45" s="25">
        <v>1</v>
      </c>
      <c r="E45" s="25">
        <v>1</v>
      </c>
      <c r="F45" s="25">
        <v>1</v>
      </c>
      <c r="G45" s="25"/>
      <c r="H45" s="25"/>
      <c r="I45" s="25"/>
      <c r="J45" s="25"/>
      <c r="K45" s="25"/>
      <c r="L45" s="25"/>
      <c r="M45" s="27"/>
    </row>
    <row r="46" spans="1:13" ht="15" customHeight="1">
      <c r="A46" s="23">
        <v>37</v>
      </c>
      <c r="B46" s="24" t="s">
        <v>148</v>
      </c>
      <c r="C46" s="24" t="s">
        <v>149</v>
      </c>
      <c r="D46" s="25">
        <v>1</v>
      </c>
      <c r="E46" s="25">
        <v>1</v>
      </c>
      <c r="F46" s="25">
        <v>1</v>
      </c>
      <c r="G46" s="25"/>
      <c r="H46" s="25"/>
      <c r="I46" s="25"/>
      <c r="J46" s="25"/>
      <c r="K46" s="25"/>
      <c r="L46" s="25"/>
      <c r="M46" s="27"/>
    </row>
    <row r="47" spans="1:13" ht="15" customHeight="1">
      <c r="A47" s="23">
        <v>38</v>
      </c>
      <c r="B47" s="24" t="s">
        <v>150</v>
      </c>
      <c r="C47" s="24" t="s">
        <v>151</v>
      </c>
      <c r="D47" s="25">
        <v>1</v>
      </c>
      <c r="E47" s="25">
        <v>1</v>
      </c>
      <c r="F47" s="25">
        <v>1</v>
      </c>
      <c r="G47" s="25"/>
      <c r="H47" s="25"/>
      <c r="I47" s="25"/>
      <c r="J47" s="25"/>
      <c r="K47" s="25"/>
      <c r="L47" s="25"/>
      <c r="M47" s="27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100" zoomScalePageLayoutView="0" workbookViewId="0" topLeftCell="A1">
      <selection activeCell="D30" sqref="D30"/>
    </sheetView>
  </sheetViews>
  <sheetFormatPr defaultColWidth="7.00390625" defaultRowHeight="15" customHeight="1"/>
  <cols>
    <col min="1" max="1" width="6.25390625" style="2" customWidth="1"/>
    <col min="2" max="2" width="14.375" style="3" customWidth="1"/>
    <col min="3" max="3" width="33.75390625" style="3" customWidth="1"/>
    <col min="4" max="9" width="12.50390625" style="4" customWidth="1"/>
    <col min="10" max="16384" width="7.00390625" style="5" customWidth="1"/>
  </cols>
  <sheetData>
    <row r="1" spans="1:9" s="1" customFormat="1" ht="37.5" customHeight="1">
      <c r="A1" s="38" t="s">
        <v>152</v>
      </c>
      <c r="B1" s="39"/>
      <c r="C1" s="39"/>
      <c r="D1" s="39"/>
      <c r="E1" s="39"/>
      <c r="F1" s="39"/>
      <c r="G1" s="39"/>
      <c r="H1" s="40"/>
      <c r="I1" s="39"/>
    </row>
    <row r="2" spans="1:9" s="1" customFormat="1" ht="15" customHeight="1">
      <c r="A2" s="41" t="s">
        <v>1</v>
      </c>
      <c r="B2" s="39"/>
      <c r="C2" s="39"/>
      <c r="D2" s="39"/>
      <c r="E2" s="41"/>
      <c r="F2" s="40" t="s">
        <v>2</v>
      </c>
      <c r="G2" s="39"/>
      <c r="H2" s="40" t="s">
        <v>3</v>
      </c>
      <c r="I2" s="39"/>
    </row>
    <row r="3" spans="1:9" s="1" customFormat="1" ht="15" customHeight="1">
      <c r="A3" s="37" t="s">
        <v>4</v>
      </c>
      <c r="B3" s="37" t="s">
        <v>153</v>
      </c>
      <c r="C3" s="37"/>
      <c r="D3" s="37" t="s">
        <v>54</v>
      </c>
      <c r="E3" s="37" t="s">
        <v>154</v>
      </c>
      <c r="F3" s="37" t="s">
        <v>155</v>
      </c>
      <c r="G3" s="37" t="s">
        <v>156</v>
      </c>
      <c r="H3" s="37" t="s">
        <v>157</v>
      </c>
      <c r="I3" s="37" t="s">
        <v>158</v>
      </c>
    </row>
    <row r="4" spans="1:9" s="1" customFormat="1" ht="15" customHeight="1">
      <c r="A4" s="37"/>
      <c r="B4" s="7" t="s">
        <v>64</v>
      </c>
      <c r="C4" s="7" t="s">
        <v>65</v>
      </c>
      <c r="D4" s="37"/>
      <c r="E4" s="37"/>
      <c r="F4" s="37"/>
      <c r="G4" s="37"/>
      <c r="H4" s="37"/>
      <c r="I4" s="37"/>
    </row>
    <row r="5" spans="1:9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  <c r="I5" s="7" t="s">
        <v>77</v>
      </c>
    </row>
    <row r="6" spans="1:9" ht="15" customHeight="1">
      <c r="A6" s="8">
        <v>1</v>
      </c>
      <c r="B6" s="9"/>
      <c r="C6" s="9" t="s">
        <v>61</v>
      </c>
      <c r="D6" s="10">
        <v>398984.39999999997</v>
      </c>
      <c r="E6" s="10">
        <v>1762.68</v>
      </c>
      <c r="F6" s="10">
        <f>D6-E6</f>
        <v>397221.72</v>
      </c>
      <c r="G6" s="10"/>
      <c r="H6" s="10"/>
      <c r="I6" s="10"/>
    </row>
    <row r="7" spans="1:9" ht="15" customHeight="1">
      <c r="A7" s="8">
        <v>2</v>
      </c>
      <c r="B7" s="9" t="s">
        <v>82</v>
      </c>
      <c r="C7" s="9" t="s">
        <v>83</v>
      </c>
      <c r="D7" s="10">
        <v>2745.24</v>
      </c>
      <c r="E7" s="10">
        <f>125.99+2.16</f>
        <v>128.15</v>
      </c>
      <c r="F7" s="10">
        <v>2619.25</v>
      </c>
      <c r="G7" s="10"/>
      <c r="H7" s="10"/>
      <c r="I7" s="10"/>
    </row>
    <row r="8" spans="1:9" ht="15" customHeight="1">
      <c r="A8" s="8">
        <v>3</v>
      </c>
      <c r="B8" s="9" t="s">
        <v>84</v>
      </c>
      <c r="C8" s="9" t="s">
        <v>85</v>
      </c>
      <c r="D8" s="10">
        <v>2165.24</v>
      </c>
      <c r="E8" s="10">
        <f>125.99+2.16</f>
        <v>128.15</v>
      </c>
      <c r="F8" s="10">
        <v>2039.25</v>
      </c>
      <c r="G8" s="10"/>
      <c r="H8" s="10"/>
      <c r="I8" s="10"/>
    </row>
    <row r="9" spans="1:9" ht="15" customHeight="1">
      <c r="A9" s="8">
        <v>4</v>
      </c>
      <c r="B9" s="9" t="s">
        <v>86</v>
      </c>
      <c r="C9" s="9" t="s">
        <v>87</v>
      </c>
      <c r="D9" s="10">
        <v>171.99</v>
      </c>
      <c r="E9" s="10">
        <f>125.99+2.16</f>
        <v>128.15</v>
      </c>
      <c r="F9" s="10">
        <v>46</v>
      </c>
      <c r="G9" s="10"/>
      <c r="H9" s="10"/>
      <c r="I9" s="10"/>
    </row>
    <row r="10" spans="1:9" ht="15" customHeight="1">
      <c r="A10" s="8">
        <v>5</v>
      </c>
      <c r="B10" s="9" t="s">
        <v>88</v>
      </c>
      <c r="C10" s="9" t="s">
        <v>89</v>
      </c>
      <c r="D10" s="10">
        <v>469.2</v>
      </c>
      <c r="E10" s="10"/>
      <c r="F10" s="10">
        <v>469.2</v>
      </c>
      <c r="G10" s="10"/>
      <c r="H10" s="10"/>
      <c r="I10" s="10"/>
    </row>
    <row r="11" spans="1:9" ht="15" customHeight="1">
      <c r="A11" s="8">
        <v>6</v>
      </c>
      <c r="B11" s="9" t="s">
        <v>90</v>
      </c>
      <c r="C11" s="9" t="s">
        <v>91</v>
      </c>
      <c r="D11" s="10">
        <v>1524.05</v>
      </c>
      <c r="E11" s="10"/>
      <c r="F11" s="10">
        <v>1524.05</v>
      </c>
      <c r="G11" s="10"/>
      <c r="H11" s="10"/>
      <c r="I11" s="10"/>
    </row>
    <row r="12" spans="1:9" ht="15" customHeight="1">
      <c r="A12" s="8">
        <v>7</v>
      </c>
      <c r="B12" s="9" t="s">
        <v>92</v>
      </c>
      <c r="C12" s="9" t="s">
        <v>93</v>
      </c>
      <c r="D12" s="10">
        <v>580</v>
      </c>
      <c r="E12" s="10"/>
      <c r="F12" s="10">
        <v>580</v>
      </c>
      <c r="G12" s="10"/>
      <c r="H12" s="10"/>
      <c r="I12" s="10"/>
    </row>
    <row r="13" spans="1:9" ht="15" customHeight="1">
      <c r="A13" s="8">
        <v>8</v>
      </c>
      <c r="B13" s="9" t="s">
        <v>94</v>
      </c>
      <c r="C13" s="9" t="s">
        <v>95</v>
      </c>
      <c r="D13" s="10">
        <v>580</v>
      </c>
      <c r="E13" s="10"/>
      <c r="F13" s="10">
        <v>580</v>
      </c>
      <c r="G13" s="10"/>
      <c r="H13" s="10"/>
      <c r="I13" s="10"/>
    </row>
    <row r="14" spans="1:9" ht="15" customHeight="1">
      <c r="A14" s="8">
        <v>9</v>
      </c>
      <c r="B14" s="9" t="s">
        <v>96</v>
      </c>
      <c r="C14" s="9" t="s">
        <v>97</v>
      </c>
      <c r="D14" s="10">
        <v>9000</v>
      </c>
      <c r="E14" s="10"/>
      <c r="F14" s="10">
        <v>9000</v>
      </c>
      <c r="G14" s="10"/>
      <c r="H14" s="10"/>
      <c r="I14" s="10"/>
    </row>
    <row r="15" spans="1:9" ht="15" customHeight="1">
      <c r="A15" s="8">
        <v>10</v>
      </c>
      <c r="B15" s="9" t="s">
        <v>98</v>
      </c>
      <c r="C15" s="9" t="s">
        <v>99</v>
      </c>
      <c r="D15" s="10">
        <v>9000</v>
      </c>
      <c r="E15" s="10"/>
      <c r="F15" s="10">
        <v>9000</v>
      </c>
      <c r="G15" s="10"/>
      <c r="H15" s="10"/>
      <c r="I15" s="10"/>
    </row>
    <row r="16" spans="1:9" ht="15" customHeight="1">
      <c r="A16" s="8">
        <v>11</v>
      </c>
      <c r="B16" s="9" t="s">
        <v>100</v>
      </c>
      <c r="C16" s="9" t="s">
        <v>99</v>
      </c>
      <c r="D16" s="10">
        <v>9000</v>
      </c>
      <c r="E16" s="10"/>
      <c r="F16" s="10">
        <v>9000</v>
      </c>
      <c r="G16" s="10"/>
      <c r="H16" s="10"/>
      <c r="I16" s="10"/>
    </row>
    <row r="17" spans="1:9" ht="15" customHeight="1">
      <c r="A17" s="8">
        <v>12</v>
      </c>
      <c r="B17" s="9" t="s">
        <v>101</v>
      </c>
      <c r="C17" s="9" t="s">
        <v>102</v>
      </c>
      <c r="D17" s="10">
        <v>231.4</v>
      </c>
      <c r="E17" s="10"/>
      <c r="F17" s="10">
        <v>231.4</v>
      </c>
      <c r="G17" s="10"/>
      <c r="H17" s="10"/>
      <c r="I17" s="10"/>
    </row>
    <row r="18" spans="1:9" ht="15" customHeight="1">
      <c r="A18" s="8">
        <v>13</v>
      </c>
      <c r="B18" s="9" t="s">
        <v>103</v>
      </c>
      <c r="C18" s="9" t="s">
        <v>104</v>
      </c>
      <c r="D18" s="10">
        <v>231.4</v>
      </c>
      <c r="E18" s="10"/>
      <c r="F18" s="10">
        <v>231.4</v>
      </c>
      <c r="G18" s="10"/>
      <c r="H18" s="10"/>
      <c r="I18" s="10"/>
    </row>
    <row r="19" spans="1:9" ht="15" customHeight="1">
      <c r="A19" s="8">
        <v>14</v>
      </c>
      <c r="B19" s="9" t="s">
        <v>105</v>
      </c>
      <c r="C19" s="9" t="s">
        <v>106</v>
      </c>
      <c r="D19" s="10">
        <v>231.4</v>
      </c>
      <c r="E19" s="10"/>
      <c r="F19" s="10">
        <v>231.4</v>
      </c>
      <c r="G19" s="10"/>
      <c r="H19" s="10"/>
      <c r="I19" s="10"/>
    </row>
    <row r="20" spans="1:9" ht="15" customHeight="1">
      <c r="A20" s="8">
        <v>15</v>
      </c>
      <c r="B20" s="9" t="s">
        <v>107</v>
      </c>
      <c r="C20" s="9" t="s">
        <v>108</v>
      </c>
      <c r="D20" s="25">
        <f>369640.87-17000+690+1991.36</f>
        <v>355322.23</v>
      </c>
      <c r="E20" s="10"/>
      <c r="F20" s="25">
        <f>369640.87-17000+690+1991.36</f>
        <v>355322.23</v>
      </c>
      <c r="G20" s="10"/>
      <c r="H20" s="10"/>
      <c r="I20" s="10"/>
    </row>
    <row r="21" spans="1:9" ht="15" customHeight="1">
      <c r="A21" s="8">
        <v>16</v>
      </c>
      <c r="B21" s="9" t="s">
        <v>109</v>
      </c>
      <c r="C21" s="9" t="s">
        <v>110</v>
      </c>
      <c r="D21" s="10">
        <v>1020</v>
      </c>
      <c r="E21" s="10"/>
      <c r="F21" s="10">
        <v>1020</v>
      </c>
      <c r="G21" s="10"/>
      <c r="H21" s="10"/>
      <c r="I21" s="10"/>
    </row>
    <row r="22" spans="1:9" ht="15" customHeight="1">
      <c r="A22" s="8">
        <v>17</v>
      </c>
      <c r="B22" s="9" t="s">
        <v>111</v>
      </c>
      <c r="C22" s="9" t="s">
        <v>112</v>
      </c>
      <c r="D22" s="10">
        <v>1020</v>
      </c>
      <c r="E22" s="10"/>
      <c r="F22" s="10">
        <v>1020</v>
      </c>
      <c r="G22" s="10"/>
      <c r="H22" s="10"/>
      <c r="I22" s="10"/>
    </row>
    <row r="23" spans="1:9" ht="15" customHeight="1">
      <c r="A23" s="8">
        <v>18</v>
      </c>
      <c r="B23" s="9" t="s">
        <v>113</v>
      </c>
      <c r="C23" s="9" t="s">
        <v>114</v>
      </c>
      <c r="D23" s="10">
        <v>817.6</v>
      </c>
      <c r="E23" s="10"/>
      <c r="F23" s="10">
        <v>817.6</v>
      </c>
      <c r="G23" s="10"/>
      <c r="H23" s="10"/>
      <c r="I23" s="10"/>
    </row>
    <row r="24" spans="1:9" ht="15" customHeight="1">
      <c r="A24" s="8">
        <v>19</v>
      </c>
      <c r="B24" s="9" t="s">
        <v>115</v>
      </c>
      <c r="C24" s="9" t="s">
        <v>114</v>
      </c>
      <c r="D24" s="10">
        <v>817.6</v>
      </c>
      <c r="E24" s="10"/>
      <c r="F24" s="10">
        <v>817.6</v>
      </c>
      <c r="G24" s="10"/>
      <c r="H24" s="10"/>
      <c r="I24" s="10"/>
    </row>
    <row r="25" spans="1:9" ht="15" customHeight="1">
      <c r="A25" s="8">
        <v>20</v>
      </c>
      <c r="B25" s="9" t="s">
        <v>116</v>
      </c>
      <c r="C25" s="9" t="s">
        <v>117</v>
      </c>
      <c r="D25" s="10">
        <f>98163.27-17000</f>
        <v>81163.27</v>
      </c>
      <c r="E25" s="10"/>
      <c r="F25" s="10">
        <f>98163.27-17000</f>
        <v>81163.27</v>
      </c>
      <c r="G25" s="10"/>
      <c r="H25" s="10"/>
      <c r="I25" s="10"/>
    </row>
    <row r="26" spans="1:9" ht="15" customHeight="1">
      <c r="A26" s="8">
        <v>21</v>
      </c>
      <c r="B26" s="9" t="s">
        <v>118</v>
      </c>
      <c r="C26" s="9" t="s">
        <v>119</v>
      </c>
      <c r="D26" s="10">
        <f>98163.27-17000</f>
        <v>81163.27</v>
      </c>
      <c r="E26" s="10"/>
      <c r="F26" s="10">
        <f>98163.27-17000</f>
        <v>81163.27</v>
      </c>
      <c r="G26" s="10"/>
      <c r="H26" s="10"/>
      <c r="I26" s="10"/>
    </row>
    <row r="27" spans="1:9" ht="15" customHeight="1">
      <c r="A27" s="8">
        <v>22</v>
      </c>
      <c r="B27" s="9" t="s">
        <v>120</v>
      </c>
      <c r="C27" s="9" t="s">
        <v>121</v>
      </c>
      <c r="D27" s="10">
        <v>180</v>
      </c>
      <c r="E27" s="10"/>
      <c r="F27" s="10">
        <v>180</v>
      </c>
      <c r="G27" s="10"/>
      <c r="H27" s="10"/>
      <c r="I27" s="10"/>
    </row>
    <row r="28" spans="1:9" ht="15" customHeight="1">
      <c r="A28" s="8">
        <v>23</v>
      </c>
      <c r="B28" s="9" t="s">
        <v>122</v>
      </c>
      <c r="C28" s="9" t="s">
        <v>121</v>
      </c>
      <c r="D28" s="10">
        <v>180</v>
      </c>
      <c r="E28" s="10"/>
      <c r="F28" s="10">
        <v>180</v>
      </c>
      <c r="G28" s="10"/>
      <c r="H28" s="10"/>
      <c r="I28" s="10"/>
    </row>
    <row r="29" spans="1:9" ht="15" customHeight="1">
      <c r="A29" s="8">
        <v>24</v>
      </c>
      <c r="B29" s="9" t="s">
        <v>123</v>
      </c>
      <c r="C29" s="9" t="s">
        <v>124</v>
      </c>
      <c r="D29" s="10">
        <v>260000</v>
      </c>
      <c r="E29" s="10"/>
      <c r="F29" s="10">
        <v>260000</v>
      </c>
      <c r="G29" s="10"/>
      <c r="H29" s="10"/>
      <c r="I29" s="10"/>
    </row>
    <row r="30" spans="1:9" ht="15" customHeight="1">
      <c r="A30" s="8">
        <v>25</v>
      </c>
      <c r="B30" s="9" t="s">
        <v>125</v>
      </c>
      <c r="C30" s="9" t="s">
        <v>126</v>
      </c>
      <c r="D30" s="10">
        <v>260000</v>
      </c>
      <c r="E30" s="10"/>
      <c r="F30" s="10">
        <v>260000</v>
      </c>
      <c r="G30" s="10"/>
      <c r="H30" s="10"/>
      <c r="I30" s="10"/>
    </row>
    <row r="31" spans="1:9" ht="15" customHeight="1">
      <c r="A31" s="8">
        <v>26</v>
      </c>
      <c r="B31" s="9" t="s">
        <v>127</v>
      </c>
      <c r="C31" s="9" t="s">
        <v>128</v>
      </c>
      <c r="D31" s="10">
        <v>10000</v>
      </c>
      <c r="E31" s="10"/>
      <c r="F31" s="10">
        <v>10000</v>
      </c>
      <c r="G31" s="10"/>
      <c r="H31" s="10"/>
      <c r="I31" s="10"/>
    </row>
    <row r="32" spans="1:9" ht="15" customHeight="1">
      <c r="A32" s="8">
        <v>27</v>
      </c>
      <c r="B32" s="9" t="s">
        <v>129</v>
      </c>
      <c r="C32" s="9" t="s">
        <v>130</v>
      </c>
      <c r="D32" s="10">
        <v>10000</v>
      </c>
      <c r="E32" s="10"/>
      <c r="F32" s="10">
        <v>10000</v>
      </c>
      <c r="G32" s="10"/>
      <c r="H32" s="10"/>
      <c r="I32" s="10"/>
    </row>
    <row r="33" spans="1:9" ht="15" customHeight="1">
      <c r="A33" s="8">
        <v>28</v>
      </c>
      <c r="B33" s="9" t="s">
        <v>131</v>
      </c>
      <c r="C33" s="9" t="s">
        <v>132</v>
      </c>
      <c r="D33" s="10">
        <v>150</v>
      </c>
      <c r="E33" s="10"/>
      <c r="F33" s="10">
        <v>150</v>
      </c>
      <c r="G33" s="10"/>
      <c r="H33" s="10"/>
      <c r="I33" s="10"/>
    </row>
    <row r="34" spans="1:9" ht="15" customHeight="1">
      <c r="A34" s="8">
        <v>29</v>
      </c>
      <c r="B34" s="9" t="s">
        <v>133</v>
      </c>
      <c r="C34" s="9" t="s">
        <v>132</v>
      </c>
      <c r="D34" s="10">
        <v>150</v>
      </c>
      <c r="E34" s="10"/>
      <c r="F34" s="10">
        <v>150</v>
      </c>
      <c r="G34" s="10"/>
      <c r="H34" s="10"/>
      <c r="I34" s="10"/>
    </row>
    <row r="35" spans="1:9" ht="15" customHeight="1">
      <c r="A35" s="8">
        <v>30</v>
      </c>
      <c r="B35" s="9" t="s">
        <v>134</v>
      </c>
      <c r="C35" s="9" t="s">
        <v>135</v>
      </c>
      <c r="D35" s="10">
        <v>30050</v>
      </c>
      <c r="E35" s="10"/>
      <c r="F35" s="10">
        <v>30050</v>
      </c>
      <c r="G35" s="10"/>
      <c r="H35" s="10"/>
      <c r="I35" s="10"/>
    </row>
    <row r="36" spans="1:9" ht="15" customHeight="1">
      <c r="A36" s="8">
        <v>31</v>
      </c>
      <c r="B36" s="9" t="s">
        <v>136</v>
      </c>
      <c r="C36" s="9" t="s">
        <v>137</v>
      </c>
      <c r="D36" s="10">
        <v>30050</v>
      </c>
      <c r="E36" s="10"/>
      <c r="F36" s="10">
        <v>30050</v>
      </c>
      <c r="G36" s="10"/>
      <c r="H36" s="10"/>
      <c r="I36" s="10"/>
    </row>
    <row r="37" spans="1:9" ht="15" customHeight="1">
      <c r="A37" s="8">
        <v>32</v>
      </c>
      <c r="B37" s="9" t="s">
        <v>138</v>
      </c>
      <c r="C37" s="9" t="s">
        <v>139</v>
      </c>
      <c r="D37" s="10">
        <v>30050</v>
      </c>
      <c r="E37" s="10"/>
      <c r="F37" s="10">
        <v>30050</v>
      </c>
      <c r="G37" s="10"/>
      <c r="H37" s="10"/>
      <c r="I37" s="10"/>
    </row>
    <row r="38" spans="1:9" ht="15" customHeight="1">
      <c r="A38" s="8">
        <v>33</v>
      </c>
      <c r="B38" s="9" t="s">
        <v>140</v>
      </c>
      <c r="C38" s="9" t="s">
        <v>141</v>
      </c>
      <c r="D38" s="10">
        <v>1634.53</v>
      </c>
      <c r="E38" s="10">
        <v>1634.53</v>
      </c>
      <c r="F38" s="10"/>
      <c r="G38" s="10"/>
      <c r="H38" s="10"/>
      <c r="I38" s="10"/>
    </row>
    <row r="39" spans="1:9" ht="15" customHeight="1">
      <c r="A39" s="8">
        <v>34</v>
      </c>
      <c r="B39" s="9" t="s">
        <v>142</v>
      </c>
      <c r="C39" s="9" t="s">
        <v>143</v>
      </c>
      <c r="D39" s="10">
        <v>1634.53</v>
      </c>
      <c r="E39" s="10">
        <v>1634.53</v>
      </c>
      <c r="F39" s="10"/>
      <c r="G39" s="10"/>
      <c r="H39" s="10"/>
      <c r="I39" s="10"/>
    </row>
    <row r="40" spans="1:9" ht="15" customHeight="1">
      <c r="A40" s="8">
        <v>35</v>
      </c>
      <c r="B40" s="9" t="s">
        <v>144</v>
      </c>
      <c r="C40" s="9" t="s">
        <v>145</v>
      </c>
      <c r="D40" s="10">
        <v>1634.53</v>
      </c>
      <c r="E40" s="10">
        <v>1634.53</v>
      </c>
      <c r="F40" s="10"/>
      <c r="G40" s="10"/>
      <c r="H40" s="10"/>
      <c r="I40" s="10"/>
    </row>
    <row r="41" spans="1:9" ht="15" customHeight="1">
      <c r="A41" s="8">
        <v>36</v>
      </c>
      <c r="B41" s="9" t="s">
        <v>146</v>
      </c>
      <c r="C41" s="9" t="s">
        <v>147</v>
      </c>
      <c r="D41" s="10">
        <v>1</v>
      </c>
      <c r="E41" s="10"/>
      <c r="F41" s="10">
        <v>1</v>
      </c>
      <c r="G41" s="10"/>
      <c r="H41" s="10"/>
      <c r="I41" s="10"/>
    </row>
    <row r="42" spans="1:9" ht="15" customHeight="1">
      <c r="A42" s="8">
        <v>37</v>
      </c>
      <c r="B42" s="9" t="s">
        <v>148</v>
      </c>
      <c r="C42" s="9" t="s">
        <v>149</v>
      </c>
      <c r="D42" s="10">
        <v>1</v>
      </c>
      <c r="E42" s="10"/>
      <c r="F42" s="10">
        <v>1</v>
      </c>
      <c r="G42" s="10"/>
      <c r="H42" s="10"/>
      <c r="I42" s="10"/>
    </row>
    <row r="43" spans="1:9" ht="15" customHeight="1">
      <c r="A43" s="8">
        <v>38</v>
      </c>
      <c r="B43" s="9" t="s">
        <v>150</v>
      </c>
      <c r="C43" s="9" t="s">
        <v>151</v>
      </c>
      <c r="D43" s="10">
        <v>1</v>
      </c>
      <c r="E43" s="10"/>
      <c r="F43" s="10">
        <v>1</v>
      </c>
      <c r="G43" s="10"/>
      <c r="H43" s="10"/>
      <c r="I43" s="10"/>
    </row>
  </sheetData>
  <sheetProtection/>
  <mergeCells count="12">
    <mergeCell ref="D3:D4"/>
    <mergeCell ref="E3:E4"/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zoomScalePageLayoutView="0" workbookViewId="0" topLeftCell="A9">
      <selection activeCell="F6" sqref="F6:F29"/>
    </sheetView>
  </sheetViews>
  <sheetFormatPr defaultColWidth="7.00390625" defaultRowHeight="15" customHeight="1"/>
  <cols>
    <col min="1" max="1" width="6.25390625" style="2" customWidth="1"/>
    <col min="2" max="2" width="32.50390625" style="12" customWidth="1"/>
    <col min="3" max="3" width="12.50390625" style="13" customWidth="1"/>
    <col min="4" max="4" width="32.50390625" style="12" customWidth="1"/>
    <col min="5" max="8" width="12.50390625" style="13" customWidth="1"/>
    <col min="9" max="16384" width="7.00390625" style="5" customWidth="1"/>
  </cols>
  <sheetData>
    <row r="1" spans="1:8" s="1" customFormat="1" ht="37.5" customHeight="1">
      <c r="A1" s="38" t="s">
        <v>159</v>
      </c>
      <c r="B1" s="39"/>
      <c r="C1" s="39"/>
      <c r="D1" s="39"/>
      <c r="E1" s="39"/>
      <c r="F1" s="39"/>
      <c r="G1" s="40"/>
      <c r="H1" s="39"/>
    </row>
    <row r="2" spans="1:8" s="1" customFormat="1" ht="15" customHeight="1">
      <c r="A2" s="41" t="s">
        <v>1</v>
      </c>
      <c r="B2" s="39"/>
      <c r="C2" s="39"/>
      <c r="D2" s="39"/>
      <c r="E2" s="40" t="s">
        <v>2</v>
      </c>
      <c r="F2" s="39"/>
      <c r="G2" s="40" t="s">
        <v>3</v>
      </c>
      <c r="H2" s="39"/>
    </row>
    <row r="3" spans="1:8" s="1" customFormat="1" ht="15" customHeight="1">
      <c r="A3" s="37" t="s">
        <v>4</v>
      </c>
      <c r="B3" s="37" t="s">
        <v>5</v>
      </c>
      <c r="C3" s="37"/>
      <c r="D3" s="37" t="s">
        <v>6</v>
      </c>
      <c r="E3" s="37"/>
      <c r="F3" s="37"/>
      <c r="G3" s="37"/>
      <c r="H3" s="37"/>
    </row>
    <row r="4" spans="1:8" s="1" customFormat="1" ht="30" customHeight="1">
      <c r="A4" s="37"/>
      <c r="B4" s="7" t="s">
        <v>7</v>
      </c>
      <c r="C4" s="7" t="s">
        <v>160</v>
      </c>
      <c r="D4" s="7" t="s">
        <v>7</v>
      </c>
      <c r="E4" s="7" t="s">
        <v>61</v>
      </c>
      <c r="F4" s="7" t="s">
        <v>161</v>
      </c>
      <c r="G4" s="7" t="s">
        <v>162</v>
      </c>
      <c r="H4" s="7" t="s">
        <v>163</v>
      </c>
    </row>
    <row r="5" spans="1:8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</row>
    <row r="6" spans="1:8" ht="15" customHeight="1">
      <c r="A6" s="8">
        <v>1</v>
      </c>
      <c r="B6" s="14" t="s">
        <v>164</v>
      </c>
      <c r="C6" s="25">
        <v>126993.04</v>
      </c>
      <c r="D6" s="14" t="s">
        <v>15</v>
      </c>
      <c r="E6" s="25">
        <v>2745.24</v>
      </c>
      <c r="F6" s="15">
        <v>2745.24</v>
      </c>
      <c r="G6" s="15"/>
      <c r="H6" s="15"/>
    </row>
    <row r="7" spans="1:8" ht="15" customHeight="1">
      <c r="A7" s="8">
        <v>2</v>
      </c>
      <c r="B7" s="14" t="s">
        <v>165</v>
      </c>
      <c r="C7" s="15">
        <v>270000</v>
      </c>
      <c r="D7" s="14" t="s">
        <v>17</v>
      </c>
      <c r="E7" s="25"/>
      <c r="F7" s="15"/>
      <c r="G7" s="15"/>
      <c r="H7" s="15"/>
    </row>
    <row r="8" spans="1:8" ht="15" customHeight="1">
      <c r="A8" s="8">
        <v>3</v>
      </c>
      <c r="B8" s="14" t="s">
        <v>166</v>
      </c>
      <c r="C8" s="15"/>
      <c r="D8" s="14" t="s">
        <v>19</v>
      </c>
      <c r="E8" s="25"/>
      <c r="F8" s="15"/>
      <c r="G8" s="15"/>
      <c r="H8" s="15"/>
    </row>
    <row r="9" spans="1:8" ht="15" customHeight="1">
      <c r="A9" s="8">
        <v>4</v>
      </c>
      <c r="B9" s="14"/>
      <c r="C9" s="15"/>
      <c r="D9" s="14" t="s">
        <v>21</v>
      </c>
      <c r="E9" s="25"/>
      <c r="F9" s="15"/>
      <c r="G9" s="15"/>
      <c r="H9" s="15"/>
    </row>
    <row r="10" spans="1:8" ht="15" customHeight="1">
      <c r="A10" s="8">
        <v>5</v>
      </c>
      <c r="B10" s="14"/>
      <c r="C10" s="15"/>
      <c r="D10" s="14" t="s">
        <v>23</v>
      </c>
      <c r="E10" s="25"/>
      <c r="F10" s="15"/>
      <c r="G10" s="15"/>
      <c r="H10" s="15"/>
    </row>
    <row r="11" spans="1:8" ht="15" customHeight="1">
      <c r="A11" s="8">
        <v>6</v>
      </c>
      <c r="B11" s="14"/>
      <c r="C11" s="15"/>
      <c r="D11" s="14" t="s">
        <v>25</v>
      </c>
      <c r="E11" s="25">
        <v>9131</v>
      </c>
      <c r="F11" s="25">
        <v>9131</v>
      </c>
      <c r="G11" s="15"/>
      <c r="H11" s="15"/>
    </row>
    <row r="12" spans="1:8" ht="15" customHeight="1">
      <c r="A12" s="8">
        <v>7</v>
      </c>
      <c r="B12" s="14"/>
      <c r="C12" s="15"/>
      <c r="D12" s="14" t="s">
        <v>27</v>
      </c>
      <c r="E12" s="25"/>
      <c r="F12" s="15"/>
      <c r="G12" s="15"/>
      <c r="H12" s="15"/>
    </row>
    <row r="13" spans="1:8" ht="15" customHeight="1">
      <c r="A13" s="8">
        <v>8</v>
      </c>
      <c r="B13" s="14"/>
      <c r="C13" s="15"/>
      <c r="D13" s="14" t="s">
        <v>29</v>
      </c>
      <c r="E13" s="25"/>
      <c r="F13" s="15"/>
      <c r="G13" s="15"/>
      <c r="H13" s="15"/>
    </row>
    <row r="14" spans="1:8" ht="15" customHeight="1">
      <c r="A14" s="8">
        <v>9</v>
      </c>
      <c r="B14" s="14"/>
      <c r="C14" s="15"/>
      <c r="D14" s="14" t="s">
        <v>31</v>
      </c>
      <c r="E14" s="25"/>
      <c r="F14" s="15"/>
      <c r="G14" s="15"/>
      <c r="H14" s="15"/>
    </row>
    <row r="15" spans="1:8" ht="15" customHeight="1">
      <c r="A15" s="8">
        <v>10</v>
      </c>
      <c r="B15" s="14"/>
      <c r="C15" s="15"/>
      <c r="D15" s="14" t="s">
        <v>32</v>
      </c>
      <c r="E15" s="25"/>
      <c r="F15" s="15"/>
      <c r="G15" s="15"/>
      <c r="H15" s="15"/>
    </row>
    <row r="16" spans="1:8" ht="15" customHeight="1">
      <c r="A16" s="8">
        <v>11</v>
      </c>
      <c r="B16" s="14"/>
      <c r="C16" s="15"/>
      <c r="D16" s="14" t="s">
        <v>33</v>
      </c>
      <c r="E16" s="29">
        <f>231.4+1160</f>
        <v>1391.4</v>
      </c>
      <c r="F16" s="29">
        <f>231.4+1160</f>
        <v>1391.4</v>
      </c>
      <c r="G16" s="15"/>
      <c r="H16" s="15"/>
    </row>
    <row r="17" spans="1:8" ht="15" customHeight="1">
      <c r="A17" s="8">
        <v>12</v>
      </c>
      <c r="B17" s="14"/>
      <c r="C17" s="15"/>
      <c r="D17" s="14" t="s">
        <v>34</v>
      </c>
      <c r="E17" s="25">
        <f>369640.87-17000+690+639.56</f>
        <v>353970.43</v>
      </c>
      <c r="F17" s="15">
        <f>99640.87-17000+690+639.56</f>
        <v>83970.43</v>
      </c>
      <c r="G17" s="15">
        <v>270000</v>
      </c>
      <c r="H17" s="15"/>
    </row>
    <row r="18" spans="1:8" ht="15" customHeight="1">
      <c r="A18" s="8">
        <v>13</v>
      </c>
      <c r="B18" s="14"/>
      <c r="C18" s="15"/>
      <c r="D18" s="14" t="s">
        <v>35</v>
      </c>
      <c r="E18" s="25"/>
      <c r="F18" s="15"/>
      <c r="G18" s="15"/>
      <c r="H18" s="15"/>
    </row>
    <row r="19" spans="1:8" ht="15" customHeight="1">
      <c r="A19" s="8">
        <v>14</v>
      </c>
      <c r="B19" s="14"/>
      <c r="C19" s="15"/>
      <c r="D19" s="14" t="s">
        <v>36</v>
      </c>
      <c r="E19" s="25"/>
      <c r="F19" s="15"/>
      <c r="G19" s="15"/>
      <c r="H19" s="15"/>
    </row>
    <row r="20" spans="1:8" ht="15" customHeight="1">
      <c r="A20" s="8">
        <v>15</v>
      </c>
      <c r="B20" s="14"/>
      <c r="C20" s="15"/>
      <c r="D20" s="14" t="s">
        <v>37</v>
      </c>
      <c r="E20" s="25">
        <v>30110.8</v>
      </c>
      <c r="F20" s="25">
        <v>30110.8</v>
      </c>
      <c r="G20" s="15"/>
      <c r="H20" s="15"/>
    </row>
    <row r="21" spans="1:8" ht="15" customHeight="1">
      <c r="A21" s="8">
        <v>16</v>
      </c>
      <c r="B21" s="14"/>
      <c r="C21" s="15"/>
      <c r="D21" s="14" t="s">
        <v>38</v>
      </c>
      <c r="E21" s="25"/>
      <c r="F21" s="15"/>
      <c r="G21" s="15"/>
      <c r="H21" s="15"/>
    </row>
    <row r="22" spans="1:8" ht="15" customHeight="1">
      <c r="A22" s="8">
        <v>17</v>
      </c>
      <c r="B22" s="14"/>
      <c r="C22" s="15"/>
      <c r="D22" s="14" t="s">
        <v>39</v>
      </c>
      <c r="E22" s="25"/>
      <c r="F22" s="15"/>
      <c r="G22" s="15"/>
      <c r="H22" s="15"/>
    </row>
    <row r="23" spans="1:8" ht="15" customHeight="1">
      <c r="A23" s="8">
        <v>18</v>
      </c>
      <c r="B23" s="14"/>
      <c r="C23" s="15"/>
      <c r="D23" s="14" t="s">
        <v>40</v>
      </c>
      <c r="E23" s="25"/>
      <c r="F23" s="15"/>
      <c r="G23" s="15"/>
      <c r="H23" s="15"/>
    </row>
    <row r="24" spans="1:8" ht="15" customHeight="1">
      <c r="A24" s="8">
        <v>19</v>
      </c>
      <c r="B24" s="14"/>
      <c r="C24" s="15"/>
      <c r="D24" s="14" t="s">
        <v>41</v>
      </c>
      <c r="E24" s="25"/>
      <c r="F24" s="15"/>
      <c r="G24" s="15"/>
      <c r="H24" s="15"/>
    </row>
    <row r="25" spans="1:8" ht="15" customHeight="1">
      <c r="A25" s="8">
        <v>20</v>
      </c>
      <c r="B25" s="14"/>
      <c r="C25" s="15"/>
      <c r="D25" s="14" t="s">
        <v>42</v>
      </c>
      <c r="E25" s="25">
        <v>1634.53</v>
      </c>
      <c r="F25" s="15">
        <v>1634.53</v>
      </c>
      <c r="G25" s="15"/>
      <c r="H25" s="15"/>
    </row>
    <row r="26" spans="1:8" ht="15" customHeight="1">
      <c r="A26" s="8">
        <v>21</v>
      </c>
      <c r="B26" s="14"/>
      <c r="C26" s="15"/>
      <c r="D26" s="14" t="s">
        <v>43</v>
      </c>
      <c r="E26" s="25"/>
      <c r="F26" s="15"/>
      <c r="G26" s="15"/>
      <c r="H26" s="15"/>
    </row>
    <row r="27" spans="1:8" ht="15" customHeight="1">
      <c r="A27" s="8">
        <v>22</v>
      </c>
      <c r="B27" s="14"/>
      <c r="C27" s="15"/>
      <c r="D27" s="14" t="s">
        <v>44</v>
      </c>
      <c r="E27" s="25"/>
      <c r="F27" s="15"/>
      <c r="G27" s="15"/>
      <c r="H27" s="15"/>
    </row>
    <row r="28" spans="1:8" ht="15" customHeight="1">
      <c r="A28" s="8">
        <v>23</v>
      </c>
      <c r="B28" s="14"/>
      <c r="C28" s="15"/>
      <c r="D28" s="14" t="s">
        <v>45</v>
      </c>
      <c r="E28" s="25">
        <v>1</v>
      </c>
      <c r="F28" s="15">
        <v>1</v>
      </c>
      <c r="G28" s="15"/>
      <c r="H28" s="15"/>
    </row>
    <row r="29" spans="1:8" ht="15" customHeight="1">
      <c r="A29" s="8">
        <v>24</v>
      </c>
      <c r="B29" s="14"/>
      <c r="C29" s="15"/>
      <c r="D29" s="14" t="s">
        <v>46</v>
      </c>
      <c r="E29" s="25"/>
      <c r="F29" s="15"/>
      <c r="G29" s="15"/>
      <c r="H29" s="15"/>
    </row>
    <row r="30" spans="1:8" ht="15" customHeight="1">
      <c r="A30" s="8">
        <v>25</v>
      </c>
      <c r="B30" s="14"/>
      <c r="C30" s="15"/>
      <c r="D30" s="14" t="s">
        <v>47</v>
      </c>
      <c r="E30" s="25"/>
      <c r="F30" s="15"/>
      <c r="G30" s="15"/>
      <c r="H30" s="15"/>
    </row>
    <row r="31" spans="1:8" ht="15" customHeight="1">
      <c r="A31" s="8">
        <v>26</v>
      </c>
      <c r="B31" s="14"/>
      <c r="C31" s="15"/>
      <c r="D31" s="14" t="s">
        <v>48</v>
      </c>
      <c r="E31" s="25"/>
      <c r="F31" s="15"/>
      <c r="G31" s="15"/>
      <c r="H31" s="15"/>
    </row>
    <row r="32" spans="1:8" ht="15" customHeight="1">
      <c r="A32" s="8">
        <v>27</v>
      </c>
      <c r="B32" s="14"/>
      <c r="C32" s="15"/>
      <c r="D32" s="14" t="s">
        <v>49</v>
      </c>
      <c r="E32" s="25"/>
      <c r="F32" s="15"/>
      <c r="G32" s="15"/>
      <c r="H32" s="15"/>
    </row>
    <row r="33" spans="1:8" ht="15" customHeight="1">
      <c r="A33" s="8">
        <v>28</v>
      </c>
      <c r="B33" s="14"/>
      <c r="C33" s="15"/>
      <c r="D33" s="14" t="s">
        <v>50</v>
      </c>
      <c r="E33" s="25"/>
      <c r="F33" s="15"/>
      <c r="G33" s="15"/>
      <c r="H33" s="15"/>
    </row>
    <row r="34" spans="1:8" ht="15" customHeight="1">
      <c r="A34" s="8">
        <v>29</v>
      </c>
      <c r="B34" s="14"/>
      <c r="C34" s="15"/>
      <c r="D34" s="14" t="s">
        <v>51</v>
      </c>
      <c r="E34" s="25"/>
      <c r="F34" s="15"/>
      <c r="G34" s="15"/>
      <c r="H34" s="15"/>
    </row>
    <row r="35" spans="1:8" ht="15" customHeight="1">
      <c r="A35" s="8">
        <v>30</v>
      </c>
      <c r="B35" s="14"/>
      <c r="C35" s="15"/>
      <c r="D35" s="14" t="s">
        <v>52</v>
      </c>
      <c r="E35" s="25"/>
      <c r="F35" s="15"/>
      <c r="G35" s="15"/>
      <c r="H35" s="15"/>
    </row>
    <row r="36" spans="1:8" ht="15" customHeight="1">
      <c r="A36" s="8">
        <v>31</v>
      </c>
      <c r="B36" s="14" t="s">
        <v>53</v>
      </c>
      <c r="C36" s="25">
        <f>SUM(C6:C35)</f>
        <v>396993.04</v>
      </c>
      <c r="D36" s="14" t="s">
        <v>54</v>
      </c>
      <c r="E36" s="25">
        <v>398984.39999999997</v>
      </c>
      <c r="F36" s="25">
        <v>128984.39999999997</v>
      </c>
      <c r="G36" s="15">
        <v>270000</v>
      </c>
      <c r="H36" s="15"/>
    </row>
    <row r="37" spans="1:8" ht="15" customHeight="1">
      <c r="A37" s="8">
        <v>32</v>
      </c>
      <c r="B37" s="14" t="s">
        <v>167</v>
      </c>
      <c r="C37" s="15">
        <v>1991.36</v>
      </c>
      <c r="D37" s="14" t="s">
        <v>168</v>
      </c>
      <c r="E37" s="15"/>
      <c r="F37" s="15"/>
      <c r="G37" s="15"/>
      <c r="H37" s="15"/>
    </row>
    <row r="38" spans="1:8" ht="15" customHeight="1">
      <c r="A38" s="8">
        <v>33</v>
      </c>
      <c r="B38" s="14" t="s">
        <v>164</v>
      </c>
      <c r="C38" s="15"/>
      <c r="D38" s="14"/>
      <c r="E38" s="15"/>
      <c r="F38" s="15"/>
      <c r="G38" s="15"/>
      <c r="H38" s="15"/>
    </row>
    <row r="39" spans="1:8" ht="15" customHeight="1">
      <c r="A39" s="8">
        <v>34</v>
      </c>
      <c r="B39" s="14" t="s">
        <v>165</v>
      </c>
      <c r="C39" s="15"/>
      <c r="D39" s="14"/>
      <c r="E39" s="15"/>
      <c r="F39" s="15"/>
      <c r="G39" s="15"/>
      <c r="H39" s="15"/>
    </row>
    <row r="40" spans="1:8" ht="15" customHeight="1">
      <c r="A40" s="8">
        <v>35</v>
      </c>
      <c r="B40" s="14" t="s">
        <v>166</v>
      </c>
      <c r="C40" s="15"/>
      <c r="D40" s="14"/>
      <c r="E40" s="15"/>
      <c r="F40" s="15"/>
      <c r="G40" s="15"/>
      <c r="H40" s="15"/>
    </row>
    <row r="41" spans="1:8" ht="15" customHeight="1">
      <c r="A41" s="8">
        <v>36</v>
      </c>
      <c r="B41" s="14" t="s">
        <v>57</v>
      </c>
      <c r="C41" s="25">
        <v>398984.39999999997</v>
      </c>
      <c r="D41" s="14" t="s">
        <v>58</v>
      </c>
      <c r="E41" s="25">
        <v>398984.39999999997</v>
      </c>
      <c r="F41" s="15">
        <f>E41-G41</f>
        <v>128984.39999999997</v>
      </c>
      <c r="G41" s="15">
        <v>270000</v>
      </c>
      <c r="H41" s="15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selection activeCell="F13" sqref="F13"/>
    </sheetView>
  </sheetViews>
  <sheetFormatPr defaultColWidth="7.00390625" defaultRowHeight="15" customHeight="1"/>
  <cols>
    <col min="1" max="1" width="6.25390625" style="2" customWidth="1"/>
    <col min="2" max="2" width="14.375" style="3" customWidth="1"/>
    <col min="3" max="3" width="30.125" style="3" customWidth="1"/>
    <col min="4" max="4" width="20.00390625" style="4" customWidth="1"/>
    <col min="5" max="7" width="10.00390625" style="4" customWidth="1"/>
    <col min="8" max="8" width="20.00390625" style="4" customWidth="1"/>
    <col min="9" max="16384" width="7.00390625" style="5" customWidth="1"/>
  </cols>
  <sheetData>
    <row r="1" spans="1:8" s="1" customFormat="1" ht="37.5" customHeight="1">
      <c r="A1" s="38" t="s">
        <v>169</v>
      </c>
      <c r="B1" s="39"/>
      <c r="C1" s="39"/>
      <c r="D1" s="39"/>
      <c r="E1" s="40"/>
      <c r="F1" s="39"/>
      <c r="G1" s="39"/>
      <c r="H1" s="39"/>
    </row>
    <row r="2" spans="1:8" s="1" customFormat="1" ht="15" customHeight="1">
      <c r="A2" s="41" t="s">
        <v>1</v>
      </c>
      <c r="B2" s="39"/>
      <c r="C2" s="39"/>
      <c r="D2" s="39"/>
      <c r="E2" s="41"/>
      <c r="F2" s="40" t="s">
        <v>2</v>
      </c>
      <c r="G2" s="39"/>
      <c r="H2" s="6" t="s">
        <v>3</v>
      </c>
    </row>
    <row r="3" spans="1:8" s="1" customFormat="1" ht="15" customHeight="1">
      <c r="A3" s="37" t="s">
        <v>4</v>
      </c>
      <c r="B3" s="37" t="s">
        <v>153</v>
      </c>
      <c r="C3" s="37"/>
      <c r="D3" s="37" t="s">
        <v>61</v>
      </c>
      <c r="E3" s="37" t="s">
        <v>154</v>
      </c>
      <c r="F3" s="37"/>
      <c r="G3" s="37"/>
      <c r="H3" s="37" t="s">
        <v>155</v>
      </c>
    </row>
    <row r="4" spans="1:8" s="1" customFormat="1" ht="15" customHeight="1">
      <c r="A4" s="37"/>
      <c r="B4" s="7" t="s">
        <v>64</v>
      </c>
      <c r="C4" s="7" t="s">
        <v>65</v>
      </c>
      <c r="D4" s="37"/>
      <c r="E4" s="7" t="s">
        <v>66</v>
      </c>
      <c r="F4" s="7" t="s">
        <v>170</v>
      </c>
      <c r="G4" s="7" t="s">
        <v>171</v>
      </c>
      <c r="H4" s="37"/>
    </row>
    <row r="5" spans="1:8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</row>
    <row r="6" spans="1:8" ht="15" customHeight="1">
      <c r="A6" s="8">
        <v>1</v>
      </c>
      <c r="B6" s="9"/>
      <c r="C6" s="9" t="s">
        <v>61</v>
      </c>
      <c r="D6" s="25">
        <v>128984.39999999997</v>
      </c>
      <c r="E6" s="10">
        <f>F6+G6</f>
        <v>1762.68</v>
      </c>
      <c r="F6" s="30">
        <f>1663.41+2.16</f>
        <v>1665.5700000000002</v>
      </c>
      <c r="G6" s="10">
        <v>97.11</v>
      </c>
      <c r="H6" s="10">
        <f>D6-E6</f>
        <v>127221.71999999997</v>
      </c>
    </row>
    <row r="7" spans="1:8" ht="15" customHeight="1">
      <c r="A7" s="8">
        <v>2</v>
      </c>
      <c r="B7" s="9" t="s">
        <v>82</v>
      </c>
      <c r="C7" s="9" t="s">
        <v>83</v>
      </c>
      <c r="D7" s="10">
        <v>2745.24</v>
      </c>
      <c r="E7" s="10">
        <f>F7+G7</f>
        <v>128.15</v>
      </c>
      <c r="F7" s="10">
        <f>28.88+2.16</f>
        <v>31.04</v>
      </c>
      <c r="G7" s="10">
        <v>97.11</v>
      </c>
      <c r="H7" s="10">
        <v>2619.25</v>
      </c>
    </row>
    <row r="8" spans="1:8" ht="15" customHeight="1">
      <c r="A8" s="8">
        <v>3</v>
      </c>
      <c r="B8" s="9" t="s">
        <v>84</v>
      </c>
      <c r="C8" s="9" t="s">
        <v>85</v>
      </c>
      <c r="D8" s="10">
        <v>2165.24</v>
      </c>
      <c r="E8" s="10">
        <f>F8+G8</f>
        <v>128.15</v>
      </c>
      <c r="F8" s="10">
        <f>28.88+2.16</f>
        <v>31.04</v>
      </c>
      <c r="G8" s="10">
        <v>97.11</v>
      </c>
      <c r="H8" s="10">
        <v>2039.25</v>
      </c>
    </row>
    <row r="9" spans="1:8" ht="15" customHeight="1">
      <c r="A9" s="8">
        <v>4</v>
      </c>
      <c r="B9" s="9" t="s">
        <v>86</v>
      </c>
      <c r="C9" s="9" t="s">
        <v>87</v>
      </c>
      <c r="D9" s="10">
        <v>171.99</v>
      </c>
      <c r="E9" s="10">
        <f>F9+G9</f>
        <v>128.15</v>
      </c>
      <c r="F9" s="10">
        <f>28.88+2.16</f>
        <v>31.04</v>
      </c>
      <c r="G9" s="10">
        <v>97.11</v>
      </c>
      <c r="H9" s="10">
        <v>46</v>
      </c>
    </row>
    <row r="10" spans="1:8" ht="15" customHeight="1">
      <c r="A10" s="8">
        <v>5</v>
      </c>
      <c r="B10" s="9" t="s">
        <v>88</v>
      </c>
      <c r="C10" s="9" t="s">
        <v>89</v>
      </c>
      <c r="D10" s="10">
        <v>469.2</v>
      </c>
      <c r="E10" s="10"/>
      <c r="F10" s="10"/>
      <c r="G10" s="10"/>
      <c r="H10" s="10">
        <v>469.2</v>
      </c>
    </row>
    <row r="11" spans="1:8" ht="15" customHeight="1">
      <c r="A11" s="8">
        <v>6</v>
      </c>
      <c r="B11" s="9" t="s">
        <v>90</v>
      </c>
      <c r="C11" s="9" t="s">
        <v>91</v>
      </c>
      <c r="D11" s="10">
        <v>1524.05</v>
      </c>
      <c r="E11" s="10"/>
      <c r="F11" s="10"/>
      <c r="G11" s="10"/>
      <c r="H11" s="10">
        <v>1524.05</v>
      </c>
    </row>
    <row r="12" spans="1:8" ht="15" customHeight="1">
      <c r="A12" s="8">
        <v>7</v>
      </c>
      <c r="B12" s="9" t="s">
        <v>92</v>
      </c>
      <c r="C12" s="9" t="s">
        <v>93</v>
      </c>
      <c r="D12" s="10">
        <v>580</v>
      </c>
      <c r="E12" s="10"/>
      <c r="F12" s="10"/>
      <c r="G12" s="10"/>
      <c r="H12" s="10">
        <v>580</v>
      </c>
    </row>
    <row r="13" spans="1:8" ht="15" customHeight="1">
      <c r="A13" s="8">
        <v>8</v>
      </c>
      <c r="B13" s="9" t="s">
        <v>94</v>
      </c>
      <c r="C13" s="9" t="s">
        <v>95</v>
      </c>
      <c r="D13" s="10">
        <v>580</v>
      </c>
      <c r="E13" s="10"/>
      <c r="F13" s="10"/>
      <c r="G13" s="10"/>
      <c r="H13" s="10">
        <v>580</v>
      </c>
    </row>
    <row r="14" spans="1:8" ht="15" customHeight="1">
      <c r="A14" s="8">
        <v>9</v>
      </c>
      <c r="B14" s="9" t="s">
        <v>96</v>
      </c>
      <c r="C14" s="9" t="s">
        <v>97</v>
      </c>
      <c r="D14" s="10">
        <v>9000</v>
      </c>
      <c r="E14" s="10"/>
      <c r="F14" s="10"/>
      <c r="G14" s="10"/>
      <c r="H14" s="10">
        <v>9000</v>
      </c>
    </row>
    <row r="15" spans="1:8" ht="15" customHeight="1">
      <c r="A15" s="8">
        <v>10</v>
      </c>
      <c r="B15" s="9" t="s">
        <v>98</v>
      </c>
      <c r="C15" s="9" t="s">
        <v>99</v>
      </c>
      <c r="D15" s="10">
        <v>9000</v>
      </c>
      <c r="E15" s="10"/>
      <c r="F15" s="10"/>
      <c r="G15" s="10"/>
      <c r="H15" s="10">
        <v>9000</v>
      </c>
    </row>
    <row r="16" spans="1:8" ht="15" customHeight="1">
      <c r="A16" s="8">
        <v>11</v>
      </c>
      <c r="B16" s="9" t="s">
        <v>100</v>
      </c>
      <c r="C16" s="9" t="s">
        <v>99</v>
      </c>
      <c r="D16" s="10">
        <v>9000</v>
      </c>
      <c r="E16" s="10"/>
      <c r="F16" s="10"/>
      <c r="G16" s="10"/>
      <c r="H16" s="10">
        <v>9000</v>
      </c>
    </row>
    <row r="17" spans="1:8" ht="15" customHeight="1">
      <c r="A17" s="8">
        <v>12</v>
      </c>
      <c r="B17" s="9" t="s">
        <v>101</v>
      </c>
      <c r="C17" s="9" t="s">
        <v>102</v>
      </c>
      <c r="D17" s="10">
        <v>231.4</v>
      </c>
      <c r="E17" s="10"/>
      <c r="F17" s="10"/>
      <c r="G17" s="10"/>
      <c r="H17" s="10">
        <v>231.4</v>
      </c>
    </row>
    <row r="18" spans="1:8" ht="15" customHeight="1">
      <c r="A18" s="8">
        <v>13</v>
      </c>
      <c r="B18" s="9" t="s">
        <v>103</v>
      </c>
      <c r="C18" s="9" t="s">
        <v>104</v>
      </c>
      <c r="D18" s="10">
        <v>231.4</v>
      </c>
      <c r="E18" s="10"/>
      <c r="F18" s="10"/>
      <c r="G18" s="10"/>
      <c r="H18" s="10">
        <v>231.4</v>
      </c>
    </row>
    <row r="19" spans="1:8" ht="15" customHeight="1">
      <c r="A19" s="8">
        <v>14</v>
      </c>
      <c r="B19" s="9" t="s">
        <v>105</v>
      </c>
      <c r="C19" s="9" t="s">
        <v>106</v>
      </c>
      <c r="D19" s="10">
        <v>231.4</v>
      </c>
      <c r="E19" s="10"/>
      <c r="F19" s="10"/>
      <c r="G19" s="10"/>
      <c r="H19" s="10">
        <v>231.4</v>
      </c>
    </row>
    <row r="20" spans="1:8" ht="15" customHeight="1">
      <c r="A20" s="8">
        <v>15</v>
      </c>
      <c r="B20" s="9" t="s">
        <v>107</v>
      </c>
      <c r="C20" s="9" t="s">
        <v>108</v>
      </c>
      <c r="D20" s="10">
        <f>99640.87-17000+690+1191.36</f>
        <v>84522.23</v>
      </c>
      <c r="E20" s="10"/>
      <c r="F20" s="10"/>
      <c r="G20" s="10"/>
      <c r="H20" s="10">
        <f>99640.87-17000+690+1191.36</f>
        <v>84522.23</v>
      </c>
    </row>
    <row r="21" spans="1:8" ht="15" customHeight="1">
      <c r="A21" s="8">
        <v>16</v>
      </c>
      <c r="B21" s="9" t="s">
        <v>109</v>
      </c>
      <c r="C21" s="9" t="s">
        <v>110</v>
      </c>
      <c r="D21" s="10">
        <v>1020</v>
      </c>
      <c r="E21" s="10"/>
      <c r="F21" s="10"/>
      <c r="G21" s="10"/>
      <c r="H21" s="10">
        <v>330</v>
      </c>
    </row>
    <row r="22" spans="1:8" ht="15" customHeight="1">
      <c r="A22" s="8">
        <v>17</v>
      </c>
      <c r="B22" s="9" t="s">
        <v>111</v>
      </c>
      <c r="C22" s="9" t="s">
        <v>112</v>
      </c>
      <c r="D22" s="10">
        <v>1020</v>
      </c>
      <c r="E22" s="10"/>
      <c r="F22" s="10"/>
      <c r="G22" s="10"/>
      <c r="H22" s="10">
        <v>330</v>
      </c>
    </row>
    <row r="23" spans="1:8" ht="15" customHeight="1">
      <c r="A23" s="8">
        <v>18</v>
      </c>
      <c r="B23" s="9" t="s">
        <v>113</v>
      </c>
      <c r="C23" s="9" t="s">
        <v>114</v>
      </c>
      <c r="D23" s="10">
        <v>817.6</v>
      </c>
      <c r="E23" s="10"/>
      <c r="F23" s="10"/>
      <c r="G23" s="10"/>
      <c r="H23" s="10">
        <v>817.6</v>
      </c>
    </row>
    <row r="24" spans="1:8" ht="15" customHeight="1">
      <c r="A24" s="8">
        <v>19</v>
      </c>
      <c r="B24" s="9" t="s">
        <v>115</v>
      </c>
      <c r="C24" s="9" t="s">
        <v>114</v>
      </c>
      <c r="D24" s="10">
        <v>817.6</v>
      </c>
      <c r="E24" s="10"/>
      <c r="F24" s="10"/>
      <c r="G24" s="10"/>
      <c r="H24" s="10">
        <v>817.6</v>
      </c>
    </row>
    <row r="25" spans="1:8" ht="15" customHeight="1">
      <c r="A25" s="8">
        <v>20</v>
      </c>
      <c r="B25" s="9" t="s">
        <v>116</v>
      </c>
      <c r="C25" s="9" t="s">
        <v>117</v>
      </c>
      <c r="D25" s="30">
        <f>98163.27-17000</f>
        <v>81163.27</v>
      </c>
      <c r="E25" s="10"/>
      <c r="F25" s="10"/>
      <c r="G25" s="10"/>
      <c r="H25" s="30">
        <f>98163.27-17000</f>
        <v>81163.27</v>
      </c>
    </row>
    <row r="26" spans="1:8" ht="15" customHeight="1">
      <c r="A26" s="8">
        <v>21</v>
      </c>
      <c r="B26" s="9" t="s">
        <v>118</v>
      </c>
      <c r="C26" s="9" t="s">
        <v>119</v>
      </c>
      <c r="D26" s="30">
        <f>98163.27-17000</f>
        <v>81163.27</v>
      </c>
      <c r="E26" s="10"/>
      <c r="F26" s="10"/>
      <c r="G26" s="10"/>
      <c r="H26" s="30">
        <f>98163.27-17000</f>
        <v>81163.27</v>
      </c>
    </row>
    <row r="27" spans="1:8" ht="15" customHeight="1">
      <c r="A27" s="8">
        <v>22</v>
      </c>
      <c r="B27" s="9" t="s">
        <v>120</v>
      </c>
      <c r="C27" s="9" t="s">
        <v>121</v>
      </c>
      <c r="D27" s="10">
        <v>180</v>
      </c>
      <c r="E27" s="10"/>
      <c r="F27" s="10"/>
      <c r="G27" s="10"/>
      <c r="H27" s="10">
        <v>180</v>
      </c>
    </row>
    <row r="28" spans="1:8" ht="15" customHeight="1">
      <c r="A28" s="8">
        <v>23</v>
      </c>
      <c r="B28" s="9" t="s">
        <v>122</v>
      </c>
      <c r="C28" s="9" t="s">
        <v>121</v>
      </c>
      <c r="D28" s="10">
        <v>180</v>
      </c>
      <c r="E28" s="10"/>
      <c r="F28" s="10"/>
      <c r="G28" s="10"/>
      <c r="H28" s="10">
        <v>180</v>
      </c>
    </row>
    <row r="29" spans="1:8" ht="15" customHeight="1">
      <c r="A29" s="8">
        <v>24</v>
      </c>
      <c r="B29" s="9" t="s">
        <v>131</v>
      </c>
      <c r="C29" s="9" t="s">
        <v>132</v>
      </c>
      <c r="D29" s="10">
        <v>150</v>
      </c>
      <c r="E29" s="10"/>
      <c r="F29" s="10"/>
      <c r="G29" s="10"/>
      <c r="H29" s="10">
        <v>150</v>
      </c>
    </row>
    <row r="30" spans="1:8" ht="15" customHeight="1">
      <c r="A30" s="8">
        <v>25</v>
      </c>
      <c r="B30" s="9" t="s">
        <v>133</v>
      </c>
      <c r="C30" s="9" t="s">
        <v>132</v>
      </c>
      <c r="D30" s="10">
        <v>150</v>
      </c>
      <c r="E30" s="10"/>
      <c r="F30" s="10"/>
      <c r="G30" s="10"/>
      <c r="H30" s="10">
        <v>150</v>
      </c>
    </row>
    <row r="31" spans="1:8" ht="15" customHeight="1">
      <c r="A31" s="8">
        <v>26</v>
      </c>
      <c r="B31" s="9" t="s">
        <v>134</v>
      </c>
      <c r="C31" s="9" t="s">
        <v>135</v>
      </c>
      <c r="D31" s="10">
        <v>30050</v>
      </c>
      <c r="E31" s="10"/>
      <c r="F31" s="10"/>
      <c r="G31" s="10"/>
      <c r="H31" s="10">
        <v>30050</v>
      </c>
    </row>
    <row r="32" spans="1:8" ht="15" customHeight="1">
      <c r="A32" s="8">
        <v>27</v>
      </c>
      <c r="B32" s="9" t="s">
        <v>136</v>
      </c>
      <c r="C32" s="9" t="s">
        <v>137</v>
      </c>
      <c r="D32" s="10">
        <v>30050</v>
      </c>
      <c r="E32" s="10"/>
      <c r="F32" s="10"/>
      <c r="G32" s="10"/>
      <c r="H32" s="10">
        <v>30050</v>
      </c>
    </row>
    <row r="33" spans="1:8" ht="15" customHeight="1">
      <c r="A33" s="8">
        <v>28</v>
      </c>
      <c r="B33" s="9" t="s">
        <v>138</v>
      </c>
      <c r="C33" s="9" t="s">
        <v>139</v>
      </c>
      <c r="D33" s="10">
        <v>30050</v>
      </c>
      <c r="E33" s="10"/>
      <c r="F33" s="10"/>
      <c r="G33" s="10"/>
      <c r="H33" s="10">
        <v>30050</v>
      </c>
    </row>
    <row r="34" spans="1:8" ht="15" customHeight="1">
      <c r="A34" s="8">
        <v>29</v>
      </c>
      <c r="B34" s="9" t="s">
        <v>140</v>
      </c>
      <c r="C34" s="9" t="s">
        <v>141</v>
      </c>
      <c r="D34" s="10">
        <v>1634.53</v>
      </c>
      <c r="E34" s="10">
        <v>1634.53</v>
      </c>
      <c r="F34" s="10">
        <v>1634.53</v>
      </c>
      <c r="G34" s="10"/>
      <c r="H34" s="10"/>
    </row>
    <row r="35" spans="1:8" ht="15" customHeight="1">
      <c r="A35" s="8">
        <v>30</v>
      </c>
      <c r="B35" s="9" t="s">
        <v>142</v>
      </c>
      <c r="C35" s="9" t="s">
        <v>143</v>
      </c>
      <c r="D35" s="10">
        <v>1634.53</v>
      </c>
      <c r="E35" s="10">
        <v>1634.53</v>
      </c>
      <c r="F35" s="10">
        <v>1634.53</v>
      </c>
      <c r="G35" s="10"/>
      <c r="H35" s="10"/>
    </row>
    <row r="36" spans="1:8" ht="15" customHeight="1">
      <c r="A36" s="8">
        <v>31</v>
      </c>
      <c r="B36" s="9" t="s">
        <v>144</v>
      </c>
      <c r="C36" s="9" t="s">
        <v>145</v>
      </c>
      <c r="D36" s="10">
        <v>1634.53</v>
      </c>
      <c r="E36" s="10">
        <v>1634.53</v>
      </c>
      <c r="F36" s="10">
        <v>1634.53</v>
      </c>
      <c r="G36" s="10"/>
      <c r="H36" s="10"/>
    </row>
    <row r="37" spans="1:8" ht="15" customHeight="1">
      <c r="A37" s="8">
        <v>32</v>
      </c>
      <c r="B37" s="9" t="s">
        <v>146</v>
      </c>
      <c r="C37" s="9" t="s">
        <v>147</v>
      </c>
      <c r="D37" s="10">
        <v>1</v>
      </c>
      <c r="E37" s="10"/>
      <c r="F37" s="10"/>
      <c r="G37" s="10"/>
      <c r="H37" s="10">
        <v>1</v>
      </c>
    </row>
    <row r="38" spans="1:8" ht="15" customHeight="1">
      <c r="A38" s="8">
        <v>33</v>
      </c>
      <c r="B38" s="9" t="s">
        <v>148</v>
      </c>
      <c r="C38" s="9" t="s">
        <v>149</v>
      </c>
      <c r="D38" s="10">
        <v>1</v>
      </c>
      <c r="E38" s="10"/>
      <c r="F38" s="10"/>
      <c r="G38" s="10"/>
      <c r="H38" s="10">
        <v>1</v>
      </c>
    </row>
    <row r="39" spans="1:8" ht="15" customHeight="1">
      <c r="A39" s="8">
        <v>34</v>
      </c>
      <c r="B39" s="9" t="s">
        <v>150</v>
      </c>
      <c r="C39" s="9" t="s">
        <v>151</v>
      </c>
      <c r="D39" s="10">
        <v>1</v>
      </c>
      <c r="E39" s="10"/>
      <c r="F39" s="10"/>
      <c r="G39" s="10"/>
      <c r="H39" s="10">
        <v>1</v>
      </c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zoomScalePageLayoutView="0" workbookViewId="0" topLeftCell="A1">
      <selection activeCell="D14" sqref="D14"/>
    </sheetView>
  </sheetViews>
  <sheetFormatPr defaultColWidth="7.0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00390625" style="5" customWidth="1"/>
  </cols>
  <sheetData>
    <row r="1" spans="1:6" s="1" customFormat="1" ht="37.5" customHeight="1">
      <c r="A1" s="38" t="s">
        <v>172</v>
      </c>
      <c r="B1" s="39"/>
      <c r="C1" s="39"/>
      <c r="D1" s="39"/>
      <c r="E1" s="40"/>
      <c r="F1" s="39"/>
    </row>
    <row r="2" spans="1:6" s="1" customFormat="1" ht="15" customHeight="1">
      <c r="A2" s="41" t="s">
        <v>1</v>
      </c>
      <c r="B2" s="39"/>
      <c r="C2" s="39"/>
      <c r="D2" s="39"/>
      <c r="E2" s="6" t="s">
        <v>2</v>
      </c>
      <c r="F2" s="6" t="s">
        <v>3</v>
      </c>
    </row>
    <row r="3" spans="1:6" s="1" customFormat="1" ht="15" customHeight="1">
      <c r="A3" s="37" t="s">
        <v>4</v>
      </c>
      <c r="B3" s="37" t="s">
        <v>173</v>
      </c>
      <c r="C3" s="37"/>
      <c r="D3" s="37" t="s">
        <v>174</v>
      </c>
      <c r="E3" s="37"/>
      <c r="F3" s="37"/>
    </row>
    <row r="4" spans="1:6" s="1" customFormat="1" ht="15" customHeight="1">
      <c r="A4" s="37"/>
      <c r="B4" s="7" t="s">
        <v>64</v>
      </c>
      <c r="C4" s="7" t="s">
        <v>65</v>
      </c>
      <c r="D4" s="7" t="s">
        <v>61</v>
      </c>
      <c r="E4" s="7" t="s">
        <v>170</v>
      </c>
      <c r="F4" s="7" t="s">
        <v>171</v>
      </c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spans="1:6" ht="15" customHeight="1">
      <c r="A6" s="8">
        <v>1</v>
      </c>
      <c r="B6" s="9"/>
      <c r="C6" s="9" t="s">
        <v>61</v>
      </c>
      <c r="D6" s="30">
        <f>1760.52+2.16</f>
        <v>1762.68</v>
      </c>
      <c r="E6" s="30">
        <f>1663.41+2.16</f>
        <v>1665.5700000000002</v>
      </c>
      <c r="F6" s="10">
        <v>97.11</v>
      </c>
    </row>
    <row r="7" spans="1:6" ht="15" customHeight="1">
      <c r="A7" s="8">
        <v>2</v>
      </c>
      <c r="B7" s="9" t="s">
        <v>175</v>
      </c>
      <c r="C7" s="9" t="s">
        <v>176</v>
      </c>
      <c r="D7" s="10">
        <v>1634.53</v>
      </c>
      <c r="E7" s="10">
        <v>1634.53</v>
      </c>
      <c r="F7" s="10"/>
    </row>
    <row r="8" spans="1:6" ht="15" customHeight="1">
      <c r="A8" s="8">
        <v>3</v>
      </c>
      <c r="B8" s="9" t="s">
        <v>177</v>
      </c>
      <c r="C8" s="9" t="s">
        <v>178</v>
      </c>
      <c r="D8" s="10">
        <v>1634.53</v>
      </c>
      <c r="E8" s="10">
        <v>1634.53</v>
      </c>
      <c r="F8" s="10"/>
    </row>
    <row r="9" spans="1:6" ht="15" customHeight="1">
      <c r="A9" s="8">
        <v>4</v>
      </c>
      <c r="B9" s="9" t="s">
        <v>179</v>
      </c>
      <c r="C9" s="9" t="s">
        <v>180</v>
      </c>
      <c r="D9" s="10">
        <v>81.71</v>
      </c>
      <c r="E9" s="10"/>
      <c r="F9" s="10">
        <v>81.71</v>
      </c>
    </row>
    <row r="10" spans="1:6" ht="15" customHeight="1">
      <c r="A10" s="8">
        <v>5</v>
      </c>
      <c r="B10" s="9" t="s">
        <v>181</v>
      </c>
      <c r="C10" s="9" t="s">
        <v>182</v>
      </c>
      <c r="D10" s="10">
        <v>13.86</v>
      </c>
      <c r="E10" s="10"/>
      <c r="F10" s="10">
        <v>13.86</v>
      </c>
    </row>
    <row r="11" spans="1:6" ht="15" customHeight="1">
      <c r="A11" s="8">
        <v>6</v>
      </c>
      <c r="B11" s="9" t="s">
        <v>183</v>
      </c>
      <c r="C11" s="9" t="s">
        <v>184</v>
      </c>
      <c r="D11" s="10">
        <v>4.62</v>
      </c>
      <c r="E11" s="10"/>
      <c r="F11" s="10">
        <v>4.62</v>
      </c>
    </row>
    <row r="12" spans="1:6" ht="15" customHeight="1">
      <c r="A12" s="8">
        <v>7</v>
      </c>
      <c r="B12" s="9" t="s">
        <v>185</v>
      </c>
      <c r="C12" s="9" t="s">
        <v>186</v>
      </c>
      <c r="D12" s="10">
        <v>13.35</v>
      </c>
      <c r="E12" s="10"/>
      <c r="F12" s="10">
        <v>13.35</v>
      </c>
    </row>
    <row r="13" spans="1:6" ht="15" customHeight="1">
      <c r="A13" s="8">
        <v>8</v>
      </c>
      <c r="B13" s="9" t="s">
        <v>187</v>
      </c>
      <c r="C13" s="9" t="s">
        <v>188</v>
      </c>
      <c r="D13" s="10">
        <v>11.55</v>
      </c>
      <c r="E13" s="10"/>
      <c r="F13" s="10">
        <v>11.55</v>
      </c>
    </row>
    <row r="14" spans="1:6" ht="15" customHeight="1">
      <c r="A14" s="8">
        <v>9</v>
      </c>
      <c r="B14" s="9" t="s">
        <v>189</v>
      </c>
      <c r="C14" s="9" t="s">
        <v>190</v>
      </c>
      <c r="D14" s="10">
        <v>3.85</v>
      </c>
      <c r="E14" s="10"/>
      <c r="F14" s="10">
        <v>3.85</v>
      </c>
    </row>
    <row r="15" spans="1:6" ht="15" customHeight="1">
      <c r="A15" s="8">
        <v>10</v>
      </c>
      <c r="B15" s="9" t="s">
        <v>191</v>
      </c>
      <c r="C15" s="9" t="s">
        <v>192</v>
      </c>
      <c r="D15" s="10">
        <v>0.77</v>
      </c>
      <c r="E15" s="10"/>
      <c r="F15" s="10">
        <v>0.77</v>
      </c>
    </row>
    <row r="16" spans="1:6" ht="15" customHeight="1">
      <c r="A16" s="8">
        <v>11</v>
      </c>
      <c r="B16" s="9" t="s">
        <v>193</v>
      </c>
      <c r="C16" s="9" t="s">
        <v>194</v>
      </c>
      <c r="D16" s="10">
        <v>3.4</v>
      </c>
      <c r="E16" s="10"/>
      <c r="F16" s="10">
        <v>3.4</v>
      </c>
    </row>
    <row r="17" spans="1:6" ht="15" customHeight="1">
      <c r="A17" s="8">
        <v>12</v>
      </c>
      <c r="B17" s="9" t="s">
        <v>195</v>
      </c>
      <c r="C17" s="9" t="s">
        <v>196</v>
      </c>
      <c r="D17" s="10">
        <v>0.85</v>
      </c>
      <c r="E17" s="10"/>
      <c r="F17" s="10">
        <v>0.85</v>
      </c>
    </row>
    <row r="18" spans="1:6" ht="15" customHeight="1">
      <c r="A18" s="8">
        <v>13</v>
      </c>
      <c r="B18" s="9" t="s">
        <v>197</v>
      </c>
      <c r="C18" s="9" t="s">
        <v>198</v>
      </c>
      <c r="D18" s="10">
        <v>7.8</v>
      </c>
      <c r="E18" s="10"/>
      <c r="F18" s="10">
        <v>7.8</v>
      </c>
    </row>
    <row r="19" spans="1:6" ht="15" customHeight="1">
      <c r="A19" s="8">
        <v>14</v>
      </c>
      <c r="B19" s="9" t="s">
        <v>199</v>
      </c>
      <c r="C19" s="9" t="s">
        <v>200</v>
      </c>
      <c r="D19" s="10">
        <v>5.7</v>
      </c>
      <c r="E19" s="10"/>
      <c r="F19" s="10">
        <v>5.7</v>
      </c>
    </row>
    <row r="20" spans="1:6" ht="15" customHeight="1">
      <c r="A20" s="8">
        <v>15</v>
      </c>
      <c r="B20" s="9" t="s">
        <v>201</v>
      </c>
      <c r="C20" s="9" t="s">
        <v>202</v>
      </c>
      <c r="D20" s="10">
        <v>14.7</v>
      </c>
      <c r="E20" s="10"/>
      <c r="F20" s="10">
        <v>14.7</v>
      </c>
    </row>
    <row r="21" spans="1:6" ht="15" customHeight="1">
      <c r="A21" s="8">
        <v>16</v>
      </c>
      <c r="B21" s="9" t="s">
        <v>203</v>
      </c>
      <c r="C21" s="9" t="s">
        <v>204</v>
      </c>
      <c r="D21" s="10">
        <v>1.26</v>
      </c>
      <c r="E21" s="10"/>
      <c r="F21" s="10">
        <v>1.26</v>
      </c>
    </row>
    <row r="22" spans="1:6" ht="15" customHeight="1">
      <c r="A22" s="8">
        <v>17</v>
      </c>
      <c r="B22" s="9" t="s">
        <v>205</v>
      </c>
      <c r="C22" s="9" t="s">
        <v>206</v>
      </c>
      <c r="D22" s="10">
        <v>28.88</v>
      </c>
      <c r="E22" s="30">
        <f>28.88+2.16</f>
        <v>31.04</v>
      </c>
      <c r="F22" s="10"/>
    </row>
    <row r="23" spans="1:6" ht="15" customHeight="1">
      <c r="A23" s="8">
        <v>18</v>
      </c>
      <c r="B23" s="9" t="s">
        <v>207</v>
      </c>
      <c r="C23" s="9" t="s">
        <v>208</v>
      </c>
      <c r="D23" s="10">
        <v>28.88</v>
      </c>
      <c r="E23" s="30">
        <f>28.88+2.16</f>
        <v>31.04</v>
      </c>
      <c r="F23" s="10"/>
    </row>
    <row r="24" spans="1:6" ht="15" customHeight="1">
      <c r="A24" s="8">
        <v>19</v>
      </c>
      <c r="B24" s="9" t="s">
        <v>209</v>
      </c>
      <c r="C24" s="9" t="s">
        <v>210</v>
      </c>
      <c r="D24" s="10">
        <v>15.4</v>
      </c>
      <c r="E24" s="10"/>
      <c r="F24" s="10">
        <v>15.4</v>
      </c>
    </row>
    <row r="25" spans="1:6" ht="15" customHeight="1">
      <c r="A25" s="8">
        <v>20</v>
      </c>
      <c r="B25" s="9" t="s">
        <v>211</v>
      </c>
      <c r="C25" s="9" t="s">
        <v>212</v>
      </c>
      <c r="D25" s="10">
        <v>15.4</v>
      </c>
      <c r="E25" s="10"/>
      <c r="F25" s="10">
        <v>15.4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zoomScalePageLayoutView="0" workbookViewId="0" topLeftCell="A1">
      <selection activeCell="E15" sqref="E15"/>
    </sheetView>
  </sheetViews>
  <sheetFormatPr defaultColWidth="7.0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00390625" style="5" customWidth="1"/>
  </cols>
  <sheetData>
    <row r="1" spans="1:6" s="1" customFormat="1" ht="37.5" customHeight="1">
      <c r="A1" s="38" t="s">
        <v>213</v>
      </c>
      <c r="B1" s="39"/>
      <c r="C1" s="39"/>
      <c r="D1" s="39"/>
      <c r="E1" s="40"/>
      <c r="F1" s="39"/>
    </row>
    <row r="2" spans="1:6" s="1" customFormat="1" ht="15" customHeight="1">
      <c r="A2" s="41" t="s">
        <v>1</v>
      </c>
      <c r="B2" s="39"/>
      <c r="C2" s="39"/>
      <c r="D2" s="39"/>
      <c r="E2" s="6" t="s">
        <v>2</v>
      </c>
      <c r="F2" s="6" t="s">
        <v>3</v>
      </c>
    </row>
    <row r="3" spans="1:6" s="1" customFormat="1" ht="15" customHeight="1">
      <c r="A3" s="37" t="s">
        <v>4</v>
      </c>
      <c r="B3" s="37" t="s">
        <v>153</v>
      </c>
      <c r="C3" s="37"/>
      <c r="D3" s="37" t="s">
        <v>61</v>
      </c>
      <c r="E3" s="37" t="s">
        <v>154</v>
      </c>
      <c r="F3" s="37" t="s">
        <v>155</v>
      </c>
    </row>
    <row r="4" spans="1:6" s="1" customFormat="1" ht="15" customHeight="1">
      <c r="A4" s="37"/>
      <c r="B4" s="7" t="s">
        <v>64</v>
      </c>
      <c r="C4" s="7" t="s">
        <v>65</v>
      </c>
      <c r="D4" s="37"/>
      <c r="E4" s="37"/>
      <c r="F4" s="37"/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spans="1:6" ht="15" customHeight="1">
      <c r="A6" s="8">
        <v>1</v>
      </c>
      <c r="B6" s="9"/>
      <c r="C6" s="9" t="s">
        <v>61</v>
      </c>
      <c r="D6" s="10">
        <v>270000</v>
      </c>
      <c r="E6" s="10"/>
      <c r="F6" s="10">
        <v>270000</v>
      </c>
    </row>
    <row r="7" spans="1:6" ht="15" customHeight="1">
      <c r="A7" s="8">
        <v>2</v>
      </c>
      <c r="B7" s="9" t="s">
        <v>107</v>
      </c>
      <c r="C7" s="9" t="s">
        <v>108</v>
      </c>
      <c r="D7" s="10">
        <v>270000</v>
      </c>
      <c r="E7" s="10"/>
      <c r="F7" s="10">
        <v>270000</v>
      </c>
    </row>
    <row r="8" spans="1:6" ht="15" customHeight="1">
      <c r="A8" s="8">
        <v>3</v>
      </c>
      <c r="B8" s="9" t="s">
        <v>123</v>
      </c>
      <c r="C8" s="9" t="s">
        <v>124</v>
      </c>
      <c r="D8" s="10">
        <v>260000</v>
      </c>
      <c r="E8" s="10"/>
      <c r="F8" s="10">
        <v>260000</v>
      </c>
    </row>
    <row r="9" spans="1:6" ht="15" customHeight="1">
      <c r="A9" s="8">
        <v>4</v>
      </c>
      <c r="B9" s="9" t="s">
        <v>125</v>
      </c>
      <c r="C9" s="9" t="s">
        <v>126</v>
      </c>
      <c r="D9" s="10">
        <v>260000</v>
      </c>
      <c r="E9" s="10"/>
      <c r="F9" s="10">
        <v>260000</v>
      </c>
    </row>
    <row r="10" spans="1:6" ht="15" customHeight="1">
      <c r="A10" s="8">
        <v>5</v>
      </c>
      <c r="B10" s="9" t="s">
        <v>127</v>
      </c>
      <c r="C10" s="9" t="s">
        <v>128</v>
      </c>
      <c r="D10" s="10">
        <v>10000</v>
      </c>
      <c r="E10" s="10"/>
      <c r="F10" s="10">
        <v>10000</v>
      </c>
    </row>
    <row r="11" spans="1:6" ht="15" customHeight="1">
      <c r="A11" s="8">
        <v>6</v>
      </c>
      <c r="B11" s="9" t="s">
        <v>129</v>
      </c>
      <c r="C11" s="9" t="s">
        <v>130</v>
      </c>
      <c r="D11" s="10">
        <v>10000</v>
      </c>
      <c r="E11" s="10"/>
      <c r="F11" s="10">
        <v>10000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zoomScalePageLayoutView="0" workbookViewId="0" topLeftCell="A1">
      <selection activeCell="B19" sqref="B19"/>
    </sheetView>
  </sheetViews>
  <sheetFormatPr defaultColWidth="7.00390625" defaultRowHeight="15" customHeight="1"/>
  <cols>
    <col min="1" max="1" width="6.25390625" style="5" customWidth="1"/>
    <col min="2" max="2" width="14.375" style="5" customWidth="1"/>
    <col min="3" max="6" width="25.00390625" style="5" customWidth="1"/>
    <col min="7" max="16384" width="7.00390625" style="5" customWidth="1"/>
  </cols>
  <sheetData>
    <row r="1" spans="1:6" s="1" customFormat="1" ht="37.5" customHeight="1">
      <c r="A1" s="38" t="s">
        <v>214</v>
      </c>
      <c r="B1" s="39"/>
      <c r="C1" s="39"/>
      <c r="D1" s="39"/>
      <c r="E1" s="40"/>
      <c r="F1" s="39"/>
    </row>
    <row r="2" spans="1:6" s="1" customFormat="1" ht="15" customHeight="1">
      <c r="A2" s="41" t="s">
        <v>1</v>
      </c>
      <c r="B2" s="39"/>
      <c r="C2" s="39"/>
      <c r="D2" s="39"/>
      <c r="E2" s="6" t="s">
        <v>2</v>
      </c>
      <c r="F2" s="6" t="s">
        <v>3</v>
      </c>
    </row>
    <row r="3" spans="1:6" s="1" customFormat="1" ht="15" customHeight="1">
      <c r="A3" s="37" t="s">
        <v>4</v>
      </c>
      <c r="B3" s="37" t="s">
        <v>153</v>
      </c>
      <c r="C3" s="37"/>
      <c r="D3" s="37" t="s">
        <v>61</v>
      </c>
      <c r="E3" s="37" t="s">
        <v>154</v>
      </c>
      <c r="F3" s="37" t="s">
        <v>155</v>
      </c>
    </row>
    <row r="4" spans="1:6" s="1" customFormat="1" ht="15" customHeight="1">
      <c r="A4" s="37"/>
      <c r="B4" s="7" t="s">
        <v>64</v>
      </c>
      <c r="C4" s="7" t="s">
        <v>65</v>
      </c>
      <c r="D4" s="37"/>
      <c r="E4" s="37"/>
      <c r="F4" s="37"/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spans="1:6" ht="15" customHeight="1">
      <c r="A6" s="11"/>
      <c r="B6" s="11"/>
      <c r="C6" s="11"/>
      <c r="D6" s="11"/>
      <c r="E6" s="11"/>
      <c r="F6" s="11"/>
    </row>
    <row r="7" spans="1:6" ht="15" customHeight="1">
      <c r="A7" s="11"/>
      <c r="B7" s="11"/>
      <c r="C7" s="11"/>
      <c r="D7" s="11"/>
      <c r="E7" s="11"/>
      <c r="F7" s="11"/>
    </row>
    <row r="8" spans="1:6" ht="15" customHeight="1">
      <c r="A8" s="11"/>
      <c r="B8" s="11"/>
      <c r="C8" s="11"/>
      <c r="D8" s="11"/>
      <c r="E8" s="11"/>
      <c r="F8" s="11"/>
    </row>
    <row r="9" spans="1:6" ht="15" customHeight="1">
      <c r="A9" s="11"/>
      <c r="B9" s="11"/>
      <c r="C9" s="11"/>
      <c r="D9" s="11"/>
      <c r="E9" s="11"/>
      <c r="F9" s="11"/>
    </row>
    <row r="10" spans="1:6" ht="15" customHeight="1">
      <c r="A10" s="11"/>
      <c r="B10" s="11"/>
      <c r="C10" s="11"/>
      <c r="D10" s="11"/>
      <c r="E10" s="11"/>
      <c r="F10" s="11"/>
    </row>
    <row r="11" spans="1:6" ht="15" customHeight="1">
      <c r="A11" s="11"/>
      <c r="B11" s="11"/>
      <c r="C11" s="11"/>
      <c r="D11" s="11"/>
      <c r="E11" s="11"/>
      <c r="F11" s="11"/>
    </row>
    <row r="12" spans="1:6" ht="15" customHeight="1">
      <c r="A12" s="11"/>
      <c r="B12" s="11"/>
      <c r="C12" s="11"/>
      <c r="D12" s="11"/>
      <c r="E12" s="11"/>
      <c r="F12" s="11"/>
    </row>
    <row r="13" ht="15" customHeight="1">
      <c r="A13" s="5" t="s">
        <v>215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zoomScalePageLayoutView="0" workbookViewId="0" topLeftCell="A1">
      <selection activeCell="B17" sqref="B17"/>
    </sheetView>
  </sheetViews>
  <sheetFormatPr defaultColWidth="7.00390625" defaultRowHeight="15" customHeight="1"/>
  <cols>
    <col min="1" max="1" width="6.25390625" style="2" customWidth="1"/>
    <col min="2" max="2" width="32.50390625" style="3" customWidth="1"/>
    <col min="3" max="6" width="20.00390625" style="4" customWidth="1"/>
    <col min="7" max="16384" width="7.00390625" style="5" customWidth="1"/>
  </cols>
  <sheetData>
    <row r="1" spans="1:6" s="1" customFormat="1" ht="37.5" customHeight="1">
      <c r="A1" s="38" t="s">
        <v>216</v>
      </c>
      <c r="B1" s="39"/>
      <c r="C1" s="39"/>
      <c r="D1" s="39"/>
      <c r="E1" s="40"/>
      <c r="F1" s="39"/>
    </row>
    <row r="2" spans="1:6" s="1" customFormat="1" ht="15" customHeight="1">
      <c r="A2" s="41" t="s">
        <v>1</v>
      </c>
      <c r="B2" s="39"/>
      <c r="C2" s="39"/>
      <c r="D2" s="39"/>
      <c r="E2" s="6" t="s">
        <v>2</v>
      </c>
      <c r="F2" s="6" t="s">
        <v>3</v>
      </c>
    </row>
    <row r="3" spans="1:6" s="1" customFormat="1" ht="15" customHeight="1">
      <c r="A3" s="37" t="s">
        <v>4</v>
      </c>
      <c r="B3" s="37" t="s">
        <v>217</v>
      </c>
      <c r="C3" s="37" t="s">
        <v>218</v>
      </c>
      <c r="D3" s="37"/>
      <c r="E3" s="37"/>
      <c r="F3" s="37"/>
    </row>
    <row r="4" spans="1:6" s="1" customFormat="1" ht="15" customHeight="1">
      <c r="A4" s="37"/>
      <c r="B4" s="37"/>
      <c r="C4" s="7" t="s">
        <v>61</v>
      </c>
      <c r="D4" s="7" t="s">
        <v>161</v>
      </c>
      <c r="E4" s="7" t="s">
        <v>219</v>
      </c>
      <c r="F4" s="7" t="s">
        <v>163</v>
      </c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spans="1:6" s="1" customFormat="1" ht="15" customHeight="1">
      <c r="A6" s="28">
        <v>1</v>
      </c>
      <c r="B6" s="28" t="s">
        <v>233</v>
      </c>
      <c r="C6" s="42">
        <f>C8+C11</f>
        <v>15.549999999999999</v>
      </c>
      <c r="D6" s="42">
        <f>D8+D11</f>
        <v>15.549999999999999</v>
      </c>
      <c r="E6" s="28"/>
      <c r="F6" s="28"/>
    </row>
    <row r="7" spans="1:6" ht="15" customHeight="1">
      <c r="A7" s="8">
        <v>2</v>
      </c>
      <c r="B7" s="9" t="s">
        <v>220</v>
      </c>
      <c r="C7" s="43"/>
      <c r="D7" s="43"/>
      <c r="E7" s="10"/>
      <c r="F7" s="10"/>
    </row>
    <row r="8" spans="1:6" ht="15" customHeight="1">
      <c r="A8" s="8">
        <v>3</v>
      </c>
      <c r="B8" s="9" t="s">
        <v>221</v>
      </c>
      <c r="C8" s="43">
        <v>14.7</v>
      </c>
      <c r="D8" s="43">
        <v>14.7</v>
      </c>
      <c r="E8" s="10"/>
      <c r="F8" s="10"/>
    </row>
    <row r="9" spans="1:6" ht="15" customHeight="1">
      <c r="A9" s="8">
        <v>4</v>
      </c>
      <c r="B9" s="9" t="s">
        <v>222</v>
      </c>
      <c r="C9" s="43"/>
      <c r="D9" s="43"/>
      <c r="E9" s="10"/>
      <c r="F9" s="10"/>
    </row>
    <row r="10" spans="1:6" ht="15" customHeight="1">
      <c r="A10" s="8">
        <v>5</v>
      </c>
      <c r="B10" s="9" t="s">
        <v>223</v>
      </c>
      <c r="C10" s="43">
        <v>14.7</v>
      </c>
      <c r="D10" s="43">
        <v>14.7</v>
      </c>
      <c r="E10" s="10"/>
      <c r="F10" s="10"/>
    </row>
    <row r="11" spans="1:6" ht="15" customHeight="1">
      <c r="A11" s="8">
        <v>6</v>
      </c>
      <c r="B11" s="9" t="s">
        <v>224</v>
      </c>
      <c r="C11" s="43">
        <v>0.85</v>
      </c>
      <c r="D11" s="43">
        <v>0.85</v>
      </c>
      <c r="E11" s="10"/>
      <c r="F11" s="10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13833</dc:creator>
  <cp:keywords/>
  <dc:description/>
  <cp:lastModifiedBy>曹金香</cp:lastModifiedBy>
  <dcterms:created xsi:type="dcterms:W3CDTF">2021-03-30T08:05:02Z</dcterms:created>
  <dcterms:modified xsi:type="dcterms:W3CDTF">2022-08-29T01:00:37Z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